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Fileserver\документы\БЭС\Отчетности\Раскрытие информации\2022\Форма 19\"/>
    </mc:Choice>
  </mc:AlternateContent>
  <bookViews>
    <workbookView xWindow="0" yWindow="0" windowWidth="28800" windowHeight="9900" tabRatio="558"/>
  </bookViews>
  <sheets>
    <sheet name="I квартал 2022" sheetId="16" r:id="rId1"/>
  </sheets>
  <externalReferences>
    <externalReference r:id="rId2"/>
  </externalReferences>
  <definedNames>
    <definedName name="_xlnm._FilterDatabase" localSheetId="0" hidden="1">'I квартал 2022'!$A$21:$K$334</definedName>
  </definedNames>
  <calcPr calcId="162913"/>
</workbook>
</file>

<file path=xl/calcChain.xml><?xml version="1.0" encoding="utf-8"?>
<calcChain xmlns="http://schemas.openxmlformats.org/spreadsheetml/2006/main">
  <c r="G175" i="16" l="1"/>
  <c r="G42" i="16"/>
  <c r="G41" i="16"/>
  <c r="G40" i="16"/>
  <c r="G39" i="16" l="1"/>
  <c r="G38" i="16"/>
  <c r="G37" i="16"/>
  <c r="G33" i="16"/>
  <c r="G32" i="16"/>
  <c r="G28" i="16"/>
  <c r="G27" i="16"/>
  <c r="G26" i="16"/>
  <c r="G25" i="16"/>
  <c r="G29" i="16"/>
  <c r="G30" i="16"/>
  <c r="G31" i="16"/>
  <c r="G34" i="16"/>
  <c r="G35" i="16"/>
  <c r="G36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24" i="16"/>
  <c r="G23" i="16"/>
  <c r="G22" i="16"/>
  <c r="H22" i="16" l="1"/>
  <c r="A23" i="16" l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H327" i="16" l="1"/>
  <c r="J327" i="16" s="1"/>
  <c r="H319" i="16"/>
  <c r="J319" i="16" s="1"/>
  <c r="H321" i="16"/>
  <c r="J321" i="16" s="1"/>
  <c r="H320" i="16"/>
  <c r="J320" i="16" s="1"/>
  <c r="H323" i="16"/>
  <c r="J323" i="16" s="1"/>
  <c r="H322" i="16"/>
  <c r="J322" i="16" s="1"/>
  <c r="H324" i="16"/>
  <c r="J324" i="16" s="1"/>
  <c r="H325" i="16"/>
  <c r="J325" i="16" s="1"/>
  <c r="H326" i="16"/>
  <c r="J326" i="16" s="1"/>
  <c r="H329" i="16"/>
  <c r="J329" i="16" s="1"/>
  <c r="H330" i="16"/>
  <c r="J330" i="16" s="1"/>
  <c r="H331" i="16"/>
  <c r="J331" i="16" s="1"/>
  <c r="H332" i="16"/>
  <c r="J332" i="16" s="1"/>
  <c r="H333" i="16"/>
  <c r="J333" i="16" s="1"/>
  <c r="H334" i="16"/>
  <c r="J334" i="16" s="1"/>
  <c r="H328" i="16"/>
  <c r="J328" i="16" s="1"/>
  <c r="H318" i="16"/>
  <c r="J318" i="16" s="1"/>
  <c r="H317" i="16"/>
  <c r="J317" i="16" s="1"/>
  <c r="H316" i="16"/>
  <c r="J316" i="16" s="1"/>
  <c r="H315" i="16"/>
  <c r="J315" i="16" s="1"/>
  <c r="H314" i="16"/>
  <c r="J314" i="16" s="1"/>
  <c r="H313" i="16"/>
  <c r="J313" i="16" s="1"/>
  <c r="H312" i="16"/>
  <c r="J312" i="16" s="1"/>
  <c r="H311" i="16"/>
  <c r="J311" i="16" s="1"/>
  <c r="H310" i="16"/>
  <c r="J310" i="16" s="1"/>
  <c r="H309" i="16"/>
  <c r="J309" i="16" s="1"/>
  <c r="H308" i="16"/>
  <c r="J308" i="16" s="1"/>
  <c r="H307" i="16"/>
  <c r="J307" i="16" s="1"/>
  <c r="H306" i="16"/>
  <c r="J306" i="16" s="1"/>
  <c r="H305" i="16"/>
  <c r="J305" i="16" s="1"/>
  <c r="H304" i="16"/>
  <c r="J304" i="16" s="1"/>
  <c r="H303" i="16"/>
  <c r="J303" i="16" s="1"/>
  <c r="H302" i="16"/>
  <c r="J302" i="16" s="1"/>
  <c r="H301" i="16"/>
  <c r="J301" i="16" s="1"/>
  <c r="H300" i="16"/>
  <c r="J300" i="16" s="1"/>
  <c r="H299" i="16"/>
  <c r="J299" i="16" s="1"/>
  <c r="H298" i="16"/>
  <c r="J298" i="16" s="1"/>
  <c r="H297" i="16"/>
  <c r="J297" i="16" s="1"/>
  <c r="H296" i="16"/>
  <c r="J296" i="16" s="1"/>
  <c r="H295" i="16"/>
  <c r="J295" i="16" s="1"/>
  <c r="H294" i="16"/>
  <c r="J294" i="16" s="1"/>
  <c r="H293" i="16"/>
  <c r="J293" i="16" s="1"/>
  <c r="H292" i="16"/>
  <c r="J292" i="16" s="1"/>
  <c r="H291" i="16"/>
  <c r="J291" i="16" s="1"/>
  <c r="H290" i="16"/>
  <c r="J290" i="16" s="1"/>
  <c r="H289" i="16"/>
  <c r="J289" i="16" s="1"/>
  <c r="H288" i="16"/>
  <c r="J288" i="16" s="1"/>
  <c r="H287" i="16"/>
  <c r="J287" i="16" s="1"/>
  <c r="H286" i="16"/>
  <c r="J286" i="16" s="1"/>
  <c r="H285" i="16"/>
  <c r="J285" i="16" s="1"/>
  <c r="H284" i="16"/>
  <c r="J284" i="16" s="1"/>
  <c r="H283" i="16"/>
  <c r="J283" i="16" s="1"/>
  <c r="H282" i="16"/>
  <c r="J282" i="16" s="1"/>
  <c r="H281" i="16"/>
  <c r="J281" i="16" s="1"/>
  <c r="H280" i="16"/>
  <c r="J280" i="16" s="1"/>
  <c r="H279" i="16"/>
  <c r="J279" i="16" s="1"/>
  <c r="H278" i="16"/>
  <c r="J278" i="16" s="1"/>
  <c r="H277" i="16"/>
  <c r="J277" i="16" s="1"/>
  <c r="H276" i="16"/>
  <c r="J276" i="16" s="1"/>
  <c r="H275" i="16"/>
  <c r="J275" i="16" s="1"/>
  <c r="H274" i="16"/>
  <c r="J274" i="16" s="1"/>
  <c r="H273" i="16"/>
  <c r="J273" i="16" s="1"/>
  <c r="H272" i="16"/>
  <c r="J272" i="16" s="1"/>
  <c r="H271" i="16"/>
  <c r="J271" i="16" s="1"/>
  <c r="H270" i="16"/>
  <c r="J270" i="16" s="1"/>
  <c r="H269" i="16"/>
  <c r="J269" i="16" s="1"/>
  <c r="H268" i="16"/>
  <c r="J268" i="16" s="1"/>
  <c r="H267" i="16"/>
  <c r="J267" i="16" s="1"/>
  <c r="H266" i="16"/>
  <c r="J266" i="16" s="1"/>
  <c r="H265" i="16"/>
  <c r="J265" i="16" s="1"/>
  <c r="H264" i="16"/>
  <c r="J264" i="16" s="1"/>
  <c r="H263" i="16"/>
  <c r="J263" i="16" s="1"/>
  <c r="H262" i="16"/>
  <c r="J262" i="16" s="1"/>
  <c r="H261" i="16"/>
  <c r="J261" i="16" s="1"/>
  <c r="H260" i="16"/>
  <c r="J260" i="16" s="1"/>
  <c r="H259" i="16"/>
  <c r="J259" i="16" s="1"/>
  <c r="H258" i="16"/>
  <c r="J258" i="16" s="1"/>
  <c r="H257" i="16"/>
  <c r="J257" i="16" s="1"/>
  <c r="H256" i="16"/>
  <c r="J256" i="16" s="1"/>
  <c r="H255" i="16"/>
  <c r="J255" i="16" s="1"/>
  <c r="H254" i="16"/>
  <c r="J254" i="16" s="1"/>
  <c r="H253" i="16"/>
  <c r="J253" i="16" s="1"/>
  <c r="H252" i="16"/>
  <c r="J252" i="16" s="1"/>
  <c r="H251" i="16"/>
  <c r="J251" i="16" s="1"/>
  <c r="H250" i="16"/>
  <c r="J250" i="16" s="1"/>
  <c r="H249" i="16"/>
  <c r="J249" i="16" s="1"/>
  <c r="H248" i="16"/>
  <c r="J248" i="16" s="1"/>
  <c r="H247" i="16"/>
  <c r="J247" i="16" s="1"/>
  <c r="H246" i="16"/>
  <c r="J246" i="16" s="1"/>
  <c r="H245" i="16"/>
  <c r="J245" i="16" s="1"/>
  <c r="H244" i="16"/>
  <c r="J244" i="16" s="1"/>
  <c r="H243" i="16"/>
  <c r="J243" i="16" s="1"/>
  <c r="H242" i="16"/>
  <c r="J242" i="16" s="1"/>
  <c r="H241" i="16"/>
  <c r="J241" i="16" s="1"/>
  <c r="H240" i="16"/>
  <c r="J240" i="16" s="1"/>
  <c r="H239" i="16"/>
  <c r="J239" i="16" s="1"/>
  <c r="H238" i="16"/>
  <c r="J238" i="16" s="1"/>
  <c r="H237" i="16"/>
  <c r="J237" i="16" s="1"/>
  <c r="H236" i="16"/>
  <c r="J236" i="16" s="1"/>
  <c r="H235" i="16"/>
  <c r="J235" i="16" s="1"/>
  <c r="H234" i="16"/>
  <c r="J234" i="16" s="1"/>
  <c r="H23" i="16"/>
  <c r="J23" i="16" s="1"/>
  <c r="H233" i="16"/>
  <c r="J233" i="16" s="1"/>
  <c r="H232" i="16"/>
  <c r="J232" i="16" s="1"/>
  <c r="H231" i="16"/>
  <c r="J231" i="16" s="1"/>
  <c r="H230" i="16"/>
  <c r="J230" i="16" s="1"/>
  <c r="H229" i="16"/>
  <c r="J229" i="16" s="1"/>
  <c r="H228" i="16"/>
  <c r="J228" i="16" s="1"/>
  <c r="H227" i="16"/>
  <c r="J227" i="16" s="1"/>
  <c r="H226" i="16"/>
  <c r="J226" i="16" s="1"/>
  <c r="H225" i="16"/>
  <c r="J225" i="16" s="1"/>
  <c r="H224" i="16"/>
  <c r="J224" i="16" s="1"/>
  <c r="H223" i="16"/>
  <c r="J223" i="16" s="1"/>
  <c r="H222" i="16"/>
  <c r="J222" i="16" s="1"/>
  <c r="H221" i="16"/>
  <c r="J221" i="16" s="1"/>
  <c r="H220" i="16"/>
  <c r="J220" i="16" s="1"/>
  <c r="H219" i="16"/>
  <c r="J219" i="16" s="1"/>
  <c r="H218" i="16"/>
  <c r="J218" i="16" s="1"/>
  <c r="H217" i="16"/>
  <c r="J217" i="16" s="1"/>
  <c r="H216" i="16"/>
  <c r="J216" i="16" s="1"/>
  <c r="H215" i="16"/>
  <c r="J215" i="16" s="1"/>
  <c r="H214" i="16"/>
  <c r="J214" i="16" s="1"/>
  <c r="H213" i="16"/>
  <c r="J213" i="16" s="1"/>
  <c r="H212" i="16"/>
  <c r="J212" i="16" s="1"/>
  <c r="H211" i="16"/>
  <c r="J211" i="16" s="1"/>
  <c r="H210" i="16"/>
  <c r="J210" i="16" s="1"/>
  <c r="H209" i="16"/>
  <c r="J209" i="16" s="1"/>
  <c r="H208" i="16"/>
  <c r="J208" i="16" s="1"/>
  <c r="H207" i="16"/>
  <c r="J207" i="16" s="1"/>
  <c r="H206" i="16"/>
  <c r="J206" i="16" s="1"/>
  <c r="H205" i="16"/>
  <c r="J205" i="16" s="1"/>
  <c r="H204" i="16"/>
  <c r="J204" i="16" s="1"/>
  <c r="H203" i="16"/>
  <c r="J203" i="16" s="1"/>
  <c r="H202" i="16"/>
  <c r="J202" i="16" s="1"/>
  <c r="H201" i="16"/>
  <c r="J201" i="16" s="1"/>
  <c r="H200" i="16"/>
  <c r="J200" i="16" s="1"/>
  <c r="H199" i="16"/>
  <c r="J199" i="16" s="1"/>
  <c r="H198" i="16"/>
  <c r="J198" i="16" s="1"/>
  <c r="H197" i="16"/>
  <c r="J197" i="16" s="1"/>
  <c r="H196" i="16"/>
  <c r="J196" i="16" s="1"/>
  <c r="H195" i="16"/>
  <c r="J195" i="16" s="1"/>
  <c r="H194" i="16"/>
  <c r="J194" i="16" s="1"/>
  <c r="H193" i="16"/>
  <c r="J193" i="16" s="1"/>
  <c r="H192" i="16"/>
  <c r="J192" i="16" s="1"/>
  <c r="H191" i="16"/>
  <c r="J191" i="16" s="1"/>
  <c r="H190" i="16"/>
  <c r="J190" i="16" s="1"/>
  <c r="H189" i="16"/>
  <c r="J189" i="16" s="1"/>
  <c r="H188" i="16"/>
  <c r="J188" i="16" s="1"/>
  <c r="H187" i="16"/>
  <c r="J187" i="16" s="1"/>
  <c r="H186" i="16"/>
  <c r="J186" i="16" s="1"/>
  <c r="H185" i="16"/>
  <c r="J185" i="16" s="1"/>
  <c r="H184" i="16"/>
  <c r="J184" i="16" s="1"/>
  <c r="H183" i="16"/>
  <c r="J183" i="16" s="1"/>
  <c r="H175" i="16"/>
  <c r="J175" i="16" s="1"/>
  <c r="H182" i="16"/>
  <c r="J182" i="16" s="1"/>
  <c r="H181" i="16"/>
  <c r="J181" i="16" s="1"/>
  <c r="H180" i="16"/>
  <c r="J180" i="16" s="1"/>
  <c r="H179" i="16"/>
  <c r="J179" i="16" s="1"/>
  <c r="H178" i="16"/>
  <c r="J178" i="16" s="1"/>
  <c r="H177" i="16"/>
  <c r="J177" i="16" s="1"/>
  <c r="H176" i="16"/>
  <c r="J176" i="16" s="1"/>
  <c r="H174" i="16"/>
  <c r="J174" i="16" s="1"/>
  <c r="H173" i="16"/>
  <c r="J173" i="16" s="1"/>
  <c r="H172" i="16"/>
  <c r="J172" i="16" s="1"/>
  <c r="H171" i="16"/>
  <c r="J171" i="16" s="1"/>
  <c r="H170" i="16"/>
  <c r="J170" i="16" s="1"/>
  <c r="H169" i="16"/>
  <c r="J169" i="16" s="1"/>
  <c r="H168" i="16"/>
  <c r="J168" i="16" s="1"/>
  <c r="H167" i="16"/>
  <c r="J167" i="16" s="1"/>
  <c r="H166" i="16"/>
  <c r="J166" i="16" s="1"/>
  <c r="H165" i="16"/>
  <c r="J165" i="16" s="1"/>
  <c r="H164" i="16"/>
  <c r="J164" i="16" s="1"/>
  <c r="H163" i="16"/>
  <c r="J163" i="16" s="1"/>
  <c r="H162" i="16"/>
  <c r="J162" i="16" s="1"/>
  <c r="H161" i="16"/>
  <c r="J161" i="16" s="1"/>
  <c r="H160" i="16"/>
  <c r="J160" i="16" s="1"/>
  <c r="H159" i="16"/>
  <c r="J159" i="16" s="1"/>
  <c r="H158" i="16"/>
  <c r="J158" i="16" s="1"/>
  <c r="H157" i="16"/>
  <c r="J157" i="16" s="1"/>
  <c r="H156" i="16"/>
  <c r="J156" i="16" s="1"/>
  <c r="H155" i="16"/>
  <c r="J155" i="16" s="1"/>
  <c r="H154" i="16"/>
  <c r="J154" i="16" s="1"/>
  <c r="H153" i="16"/>
  <c r="J153" i="16" s="1"/>
  <c r="H152" i="16"/>
  <c r="J152" i="16" s="1"/>
  <c r="H151" i="16"/>
  <c r="J151" i="16" s="1"/>
  <c r="H150" i="16"/>
  <c r="J150" i="16" s="1"/>
  <c r="H149" i="16"/>
  <c r="J149" i="16" s="1"/>
  <c r="H148" i="16"/>
  <c r="J148" i="16" s="1"/>
  <c r="H147" i="16"/>
  <c r="J147" i="16" s="1"/>
  <c r="H146" i="16"/>
  <c r="J146" i="16" s="1"/>
  <c r="H145" i="16"/>
  <c r="J145" i="16" s="1"/>
  <c r="H144" i="16"/>
  <c r="J144" i="16" s="1"/>
  <c r="H143" i="16"/>
  <c r="J143" i="16" s="1"/>
  <c r="H142" i="16"/>
  <c r="J142" i="16" s="1"/>
  <c r="H141" i="16"/>
  <c r="J141" i="16" s="1"/>
  <c r="H140" i="16"/>
  <c r="J140" i="16" s="1"/>
  <c r="H139" i="16"/>
  <c r="J139" i="16" s="1"/>
  <c r="H138" i="16"/>
  <c r="J138" i="16" s="1"/>
  <c r="H137" i="16"/>
  <c r="J137" i="16" s="1"/>
  <c r="H136" i="16"/>
  <c r="J136" i="16" s="1"/>
  <c r="H135" i="16"/>
  <c r="J135" i="16" s="1"/>
  <c r="H134" i="16"/>
  <c r="J134" i="16" s="1"/>
  <c r="H133" i="16"/>
  <c r="J133" i="16" s="1"/>
  <c r="H132" i="16"/>
  <c r="J132" i="16" s="1"/>
  <c r="H131" i="16"/>
  <c r="J131" i="16" s="1"/>
  <c r="H130" i="16"/>
  <c r="J130" i="16" s="1"/>
  <c r="H129" i="16"/>
  <c r="J129" i="16" s="1"/>
  <c r="H128" i="16"/>
  <c r="J128" i="16" s="1"/>
  <c r="H127" i="16"/>
  <c r="J127" i="16" s="1"/>
  <c r="H126" i="16"/>
  <c r="J126" i="16" s="1"/>
  <c r="H125" i="16"/>
  <c r="J125" i="16" s="1"/>
  <c r="H124" i="16"/>
  <c r="J124" i="16" s="1"/>
  <c r="H123" i="16"/>
  <c r="J123" i="16" s="1"/>
  <c r="H122" i="16"/>
  <c r="J122" i="16" s="1"/>
  <c r="H121" i="16"/>
  <c r="J121" i="16" s="1"/>
  <c r="H120" i="16"/>
  <c r="J120" i="16" s="1"/>
  <c r="H119" i="16"/>
  <c r="J119" i="16" s="1"/>
  <c r="H118" i="16"/>
  <c r="J118" i="16" s="1"/>
  <c r="H117" i="16"/>
  <c r="J117" i="16" s="1"/>
  <c r="H116" i="16"/>
  <c r="J116" i="16" s="1"/>
  <c r="H115" i="16"/>
  <c r="J115" i="16" s="1"/>
  <c r="H114" i="16"/>
  <c r="J114" i="16" s="1"/>
  <c r="H113" i="16"/>
  <c r="J113" i="16" s="1"/>
  <c r="H112" i="16"/>
  <c r="J112" i="16" s="1"/>
  <c r="H111" i="16"/>
  <c r="J111" i="16" s="1"/>
  <c r="H110" i="16"/>
  <c r="J110" i="16" s="1"/>
  <c r="H109" i="16"/>
  <c r="J109" i="16" s="1"/>
  <c r="H108" i="16"/>
  <c r="J108" i="16" s="1"/>
  <c r="H107" i="16"/>
  <c r="J107" i="16" s="1"/>
  <c r="H106" i="16"/>
  <c r="J106" i="16" s="1"/>
  <c r="H105" i="16"/>
  <c r="J105" i="16" s="1"/>
  <c r="H104" i="16"/>
  <c r="J104" i="16" s="1"/>
  <c r="H103" i="16"/>
  <c r="J103" i="16" s="1"/>
  <c r="H102" i="16"/>
  <c r="J102" i="16" s="1"/>
  <c r="H101" i="16"/>
  <c r="J101" i="16" s="1"/>
  <c r="H100" i="16"/>
  <c r="J100" i="16" s="1"/>
  <c r="H99" i="16"/>
  <c r="J99" i="16" s="1"/>
  <c r="H98" i="16"/>
  <c r="J98" i="16" s="1"/>
  <c r="H97" i="16"/>
  <c r="J97" i="16" s="1"/>
  <c r="H96" i="16"/>
  <c r="J96" i="16" s="1"/>
  <c r="H95" i="16"/>
  <c r="J95" i="16" s="1"/>
  <c r="H94" i="16"/>
  <c r="J94" i="16" s="1"/>
  <c r="H93" i="16"/>
  <c r="J93" i="16" s="1"/>
  <c r="H92" i="16"/>
  <c r="J92" i="16" s="1"/>
  <c r="H91" i="16"/>
  <c r="J91" i="16" s="1"/>
  <c r="H90" i="16"/>
  <c r="J90" i="16" s="1"/>
  <c r="H89" i="16"/>
  <c r="J89" i="16" s="1"/>
  <c r="H88" i="16"/>
  <c r="J88" i="16" s="1"/>
  <c r="H87" i="16"/>
  <c r="J87" i="16" s="1"/>
  <c r="H86" i="16"/>
  <c r="J86" i="16" s="1"/>
  <c r="H85" i="16"/>
  <c r="J85" i="16" s="1"/>
  <c r="H84" i="16"/>
  <c r="J84" i="16" s="1"/>
  <c r="H83" i="16"/>
  <c r="J83" i="16" s="1"/>
  <c r="H82" i="16"/>
  <c r="J82" i="16" s="1"/>
  <c r="H81" i="16"/>
  <c r="J81" i="16" s="1"/>
  <c r="H80" i="16"/>
  <c r="J80" i="16" s="1"/>
  <c r="H79" i="16"/>
  <c r="J79" i="16" s="1"/>
  <c r="H78" i="16"/>
  <c r="J78" i="16" s="1"/>
  <c r="H77" i="16"/>
  <c r="J77" i="16" s="1"/>
  <c r="H76" i="16"/>
  <c r="J76" i="16" s="1"/>
  <c r="H75" i="16"/>
  <c r="J75" i="16" s="1"/>
  <c r="H74" i="16"/>
  <c r="J74" i="16" s="1"/>
  <c r="H73" i="16"/>
  <c r="J73" i="16" s="1"/>
  <c r="H72" i="16"/>
  <c r="J72" i="16" s="1"/>
  <c r="H71" i="16"/>
  <c r="J71" i="16" s="1"/>
  <c r="H70" i="16"/>
  <c r="J70" i="16" s="1"/>
  <c r="J22" i="16"/>
  <c r="H69" i="16"/>
  <c r="J69" i="16" s="1"/>
  <c r="H68" i="16"/>
  <c r="J68" i="16" s="1"/>
  <c r="H67" i="16"/>
  <c r="J67" i="16" s="1"/>
  <c r="H66" i="16"/>
  <c r="J66" i="16" s="1"/>
  <c r="H65" i="16"/>
  <c r="J65" i="16" s="1"/>
  <c r="H64" i="16"/>
  <c r="J64" i="16" s="1"/>
  <c r="H63" i="16"/>
  <c r="J63" i="16" s="1"/>
  <c r="H62" i="16"/>
  <c r="J62" i="16" s="1"/>
  <c r="H61" i="16"/>
  <c r="J61" i="16" s="1"/>
  <c r="H60" i="16"/>
  <c r="J60" i="16" s="1"/>
  <c r="H59" i="16"/>
  <c r="J59" i="16" s="1"/>
  <c r="H58" i="16"/>
  <c r="J58" i="16" s="1"/>
  <c r="H57" i="16"/>
  <c r="J57" i="16" s="1"/>
  <c r="H56" i="16"/>
  <c r="J56" i="16" s="1"/>
  <c r="H55" i="16"/>
  <c r="J55" i="16" s="1"/>
  <c r="H54" i="16"/>
  <c r="J54" i="16" s="1"/>
  <c r="H53" i="16"/>
  <c r="J53" i="16" s="1"/>
  <c r="H52" i="16"/>
  <c r="J52" i="16" s="1"/>
  <c r="H51" i="16"/>
  <c r="J51" i="16" s="1"/>
  <c r="H50" i="16"/>
  <c r="J50" i="16" s="1"/>
  <c r="H49" i="16"/>
  <c r="J49" i="16" s="1"/>
  <c r="H48" i="16"/>
  <c r="J48" i="16" s="1"/>
  <c r="H47" i="16"/>
  <c r="J47" i="16" s="1"/>
  <c r="H46" i="16"/>
  <c r="J46" i="16" s="1"/>
  <c r="H45" i="16"/>
  <c r="J45" i="16" s="1"/>
  <c r="H44" i="16"/>
  <c r="J44" i="16" s="1"/>
  <c r="H43" i="16"/>
  <c r="J43" i="16" s="1"/>
  <c r="H42" i="16"/>
  <c r="J42" i="16" s="1"/>
  <c r="H41" i="16"/>
  <c r="J41" i="16" s="1"/>
  <c r="H40" i="16"/>
  <c r="J40" i="16" s="1"/>
  <c r="H39" i="16"/>
  <c r="J39" i="16" s="1"/>
  <c r="H38" i="16"/>
  <c r="J38" i="16" s="1"/>
  <c r="H37" i="16"/>
  <c r="J37" i="16" s="1"/>
  <c r="H36" i="16"/>
  <c r="J36" i="16" s="1"/>
  <c r="H35" i="16"/>
  <c r="J35" i="16" s="1"/>
  <c r="H34" i="16"/>
  <c r="J34" i="16" s="1"/>
  <c r="H33" i="16"/>
  <c r="J33" i="16" s="1"/>
  <c r="H32" i="16"/>
  <c r="J32" i="16" s="1"/>
  <c r="H31" i="16"/>
  <c r="J31" i="16" s="1"/>
  <c r="H30" i="16"/>
  <c r="J30" i="16" s="1"/>
  <c r="H29" i="16"/>
  <c r="J29" i="16" s="1"/>
  <c r="H28" i="16"/>
  <c r="J28" i="16" s="1"/>
  <c r="H27" i="16"/>
  <c r="J27" i="16" s="1"/>
  <c r="H26" i="16"/>
  <c r="J26" i="16" s="1"/>
  <c r="H25" i="16"/>
  <c r="J25" i="16" s="1"/>
  <c r="H24" i="16"/>
  <c r="J24" i="16" s="1"/>
</calcChain>
</file>

<file path=xl/comments1.xml><?xml version="1.0" encoding="utf-8"?>
<comments xmlns="http://schemas.openxmlformats.org/spreadsheetml/2006/main">
  <authors>
    <author>Кутявин Николай Игоревич</author>
  </authors>
  <commentList>
    <comment ref="G17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Ручной съём от подразделений
</t>
        </r>
      </text>
    </comment>
  </commentList>
</comments>
</file>

<file path=xl/sharedStrings.xml><?xml version="1.0" encoding="utf-8"?>
<sst xmlns="http://schemas.openxmlformats.org/spreadsheetml/2006/main" count="805" uniqueCount="638">
  <si>
    <t>№ п/п</t>
  </si>
  <si>
    <t>(наименование организации)</t>
  </si>
  <si>
    <t>(адрес организации)</t>
  </si>
  <si>
    <t>Отчетный период</t>
  </si>
  <si>
    <t>Регулируемая деятельность: передача электрической энергии</t>
  </si>
  <si>
    <t>Максимальная фактическая нагрузка, кВА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</si>
  <si>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</si>
  <si>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Место опубликования</t>
  </si>
  <si>
    <t>Дата опубликования</t>
  </si>
  <si>
    <t>форма 19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</si>
  <si>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</si>
  <si>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</si>
  <si>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http://mupkosnorilsk.ru</t>
  </si>
  <si>
    <t>ТП-73</t>
  </si>
  <si>
    <t>ТП-601</t>
  </si>
  <si>
    <t>ТП-603</t>
  </si>
  <si>
    <t>ТП-604</t>
  </si>
  <si>
    <t>ТП-605</t>
  </si>
  <si>
    <t>ТП-606</t>
  </si>
  <si>
    <t>ТП-607</t>
  </si>
  <si>
    <t>ТП-629</t>
  </si>
  <si>
    <t>ТП-631</t>
  </si>
  <si>
    <t>ТП-633</t>
  </si>
  <si>
    <t>ТП-634</t>
  </si>
  <si>
    <t>ТП-635</t>
  </si>
  <si>
    <t>ТП-636</t>
  </si>
  <si>
    <t>ТП-639</t>
  </si>
  <si>
    <t>ТП-640</t>
  </si>
  <si>
    <t>ТП-637-1П</t>
  </si>
  <si>
    <t>ТП-942</t>
  </si>
  <si>
    <t>ТП-351</t>
  </si>
  <si>
    <t>ТП-387</t>
  </si>
  <si>
    <t>ТП-388</t>
  </si>
  <si>
    <t>ТП-389</t>
  </si>
  <si>
    <t>ТП-391</t>
  </si>
  <si>
    <t>ТП-911</t>
  </si>
  <si>
    <t>ТП-912</t>
  </si>
  <si>
    <t>ТП-913</t>
  </si>
  <si>
    <t>ТП-914</t>
  </si>
  <si>
    <t>ТП-915</t>
  </si>
  <si>
    <t>ТП-917</t>
  </si>
  <si>
    <t>ТП-918</t>
  </si>
  <si>
    <t>ТП-919</t>
  </si>
  <si>
    <t>ТП-920</t>
  </si>
  <si>
    <t>ТП-921</t>
  </si>
  <si>
    <t>ТП-922</t>
  </si>
  <si>
    <t>ТП-923</t>
  </si>
  <si>
    <t>ТП-924-1П</t>
  </si>
  <si>
    <t>ТП-924</t>
  </si>
  <si>
    <t>ТП-925</t>
  </si>
  <si>
    <t>ТП-926</t>
  </si>
  <si>
    <t>ТП-927</t>
  </si>
  <si>
    <t>ТП-45П</t>
  </si>
  <si>
    <t>ТП-51-1П</t>
  </si>
  <si>
    <t>ТП-72-1П</t>
  </si>
  <si>
    <t>ТП-101П</t>
  </si>
  <si>
    <t>ТП-612</t>
  </si>
  <si>
    <t>ТП-613</t>
  </si>
  <si>
    <t>ТП-614</t>
  </si>
  <si>
    <t>ТП-617</t>
  </si>
  <si>
    <t>ТП-618</t>
  </si>
  <si>
    <t>ТП-816</t>
  </si>
  <si>
    <t>ТП-817</t>
  </si>
  <si>
    <t>ТП-819</t>
  </si>
  <si>
    <t>ТП-903</t>
  </si>
  <si>
    <t>ТП-904</t>
  </si>
  <si>
    <t>ТП-905</t>
  </si>
  <si>
    <t>ТП-906</t>
  </si>
  <si>
    <t>ТП-907</t>
  </si>
  <si>
    <t>ТП-908</t>
  </si>
  <si>
    <t>ТП-909</t>
  </si>
  <si>
    <t>ТП-910</t>
  </si>
  <si>
    <t>ТП-951</t>
  </si>
  <si>
    <t>ТП-952</t>
  </si>
  <si>
    <t>ТП-953</t>
  </si>
  <si>
    <t>ТП-954</t>
  </si>
  <si>
    <t>ТП-955</t>
  </si>
  <si>
    <t>ТП-964</t>
  </si>
  <si>
    <t>ТП-965</t>
  </si>
  <si>
    <t>ТП-967</t>
  </si>
  <si>
    <t>ТП-968</t>
  </si>
  <si>
    <t>ТП-969</t>
  </si>
  <si>
    <t>ТП-109г</t>
  </si>
  <si>
    <t>ТП-406</t>
  </si>
  <si>
    <t>ТП-407</t>
  </si>
  <si>
    <t>ТП-408</t>
  </si>
  <si>
    <t>ТП-409</t>
  </si>
  <si>
    <t>ТП-410</t>
  </si>
  <si>
    <t>ТП-411</t>
  </si>
  <si>
    <t>ТП-412</t>
  </si>
  <si>
    <t>ТП-413</t>
  </si>
  <si>
    <t>ТП-414</t>
  </si>
  <si>
    <t>ТП-422</t>
  </si>
  <si>
    <t>ТП-423</t>
  </si>
  <si>
    <t>ТП-424</t>
  </si>
  <si>
    <t>ТП-466</t>
  </si>
  <si>
    <t>ТП-467</t>
  </si>
  <si>
    <t>ТП-473</t>
  </si>
  <si>
    <t>ТП-474</t>
  </si>
  <si>
    <t>ТП-475</t>
  </si>
  <si>
    <t>ТП-476</t>
  </si>
  <si>
    <t>ТП-477</t>
  </si>
  <si>
    <t>КТП-35</t>
  </si>
  <si>
    <t>КТП-220</t>
  </si>
  <si>
    <t>КТПН-701-1П</t>
  </si>
  <si>
    <t>КТПН-701-2П</t>
  </si>
  <si>
    <t>КТПН-701-3П</t>
  </si>
  <si>
    <t>КТПН-701-4П</t>
  </si>
  <si>
    <t>ТП-834</t>
  </si>
  <si>
    <t>ТП-992</t>
  </si>
  <si>
    <t>ТП-338</t>
  </si>
  <si>
    <t>ТП-342</t>
  </si>
  <si>
    <t>ТП-502</t>
  </si>
  <si>
    <t>ТП-503</t>
  </si>
  <si>
    <t>ТП-504</t>
  </si>
  <si>
    <t>ТП-505</t>
  </si>
  <si>
    <t>ТП-506</t>
  </si>
  <si>
    <t>ТП-507</t>
  </si>
  <si>
    <t>ТП-508</t>
  </si>
  <si>
    <t>ТП-512</t>
  </si>
  <si>
    <t>ТП-513</t>
  </si>
  <si>
    <t>ТП-515</t>
  </si>
  <si>
    <t>ТП-516</t>
  </si>
  <si>
    <t>ТП-517</t>
  </si>
  <si>
    <t>ТП-518</t>
  </si>
  <si>
    <t>ТП-524</t>
  </si>
  <si>
    <t>ТП-739</t>
  </si>
  <si>
    <t>ТП-783</t>
  </si>
  <si>
    <t>ТП-800</t>
  </si>
  <si>
    <t>ТП-803</t>
  </si>
  <si>
    <t>ТП-804</t>
  </si>
  <si>
    <t>ТП-805</t>
  </si>
  <si>
    <t>ТП-808</t>
  </si>
  <si>
    <t>ТП-820</t>
  </si>
  <si>
    <t>ТП-823</t>
  </si>
  <si>
    <t>ТП-824</t>
  </si>
  <si>
    <t>ТП-844-1Т</t>
  </si>
  <si>
    <t>ТП-884</t>
  </si>
  <si>
    <t>ТП-1001</t>
  </si>
  <si>
    <t>КТП-190</t>
  </si>
  <si>
    <t>КТП-294</t>
  </si>
  <si>
    <t>КТП-847</t>
  </si>
  <si>
    <t>Объем свободной трансформаторной  мощности, кВА</t>
  </si>
  <si>
    <t>Установленная трансформаторная мощность, кВА</t>
  </si>
  <si>
    <t>Адрес расположения ТП</t>
  </si>
  <si>
    <t>2х400</t>
  </si>
  <si>
    <t>№  ТП</t>
  </si>
  <si>
    <t>ул. Комсомольская, 4</t>
  </si>
  <si>
    <t>пр. Ленина, 3</t>
  </si>
  <si>
    <t>ул. Комсомольская, 10</t>
  </si>
  <si>
    <t>пр.Ленина, 11</t>
  </si>
  <si>
    <t>пр. Ленина, 13</t>
  </si>
  <si>
    <t>пр. Ленина, 17</t>
  </si>
  <si>
    <t>ул. Советская, 4</t>
  </si>
  <si>
    <t>ул. Комсомольская, 18</t>
  </si>
  <si>
    <t>ул. Комсомольская, 14</t>
  </si>
  <si>
    <t>пр. Ленина, 7б</t>
  </si>
  <si>
    <t>ул. Советская,10</t>
  </si>
  <si>
    <t>ул. Комсомольская,25</t>
  </si>
  <si>
    <t>ул. Комсомольская,7</t>
  </si>
  <si>
    <t>ул. Комсомольская,19</t>
  </si>
  <si>
    <t>ул. Комсомольская, 17</t>
  </si>
  <si>
    <t>ул. Советская, д. 1</t>
  </si>
  <si>
    <t>пр-т Ленинский, д. 25</t>
  </si>
  <si>
    <t>ул. Завенягина, д. 3</t>
  </si>
  <si>
    <t>ул. Завенягина, д. 7</t>
  </si>
  <si>
    <t>ул. Завенягина, д. 11</t>
  </si>
  <si>
    <t>ул. Комсомольская, д. 36</t>
  </si>
  <si>
    <t>ул. Комсомольская, д. 30</t>
  </si>
  <si>
    <t>ул. Комсомольская, д. 26</t>
  </si>
  <si>
    <t>пр-т Ленинский, д. 19</t>
  </si>
  <si>
    <t>ул. Завенягина, д. 2</t>
  </si>
  <si>
    <t>ул. Завенягина, д. 4</t>
  </si>
  <si>
    <t>пр-т Ленинский, д. 27</t>
  </si>
  <si>
    <t>ул. Завенягина, д. 6</t>
  </si>
  <si>
    <t>ул. Комсомольская, д. 38</t>
  </si>
  <si>
    <t>пр-т Ленинский, д. 29</t>
  </si>
  <si>
    <t>пр-т Ленинский, д. 31</t>
  </si>
  <si>
    <t>пр-т Ленинский, д. 37</t>
  </si>
  <si>
    <t>пр-т  Ленинский, д. 43</t>
  </si>
  <si>
    <t>пр-т Ленинский, д. 45</t>
  </si>
  <si>
    <t>ул. Комсомольская, д. 48</t>
  </si>
  <si>
    <t>пр-т Ленинский, д. 47-г</t>
  </si>
  <si>
    <t>ул. Орджоникидзе, д. 6</t>
  </si>
  <si>
    <t>ул. Орджоникидзе, д. 4</t>
  </si>
  <si>
    <t>ул. Комсомольская, д. 54А</t>
  </si>
  <si>
    <t>ул. Комсомольская, 41а</t>
  </si>
  <si>
    <t>ул. Комсомольская, 41б</t>
  </si>
  <si>
    <t>пр.Солнечный,7</t>
  </si>
  <si>
    <t>ул. Комсомольская, 45в</t>
  </si>
  <si>
    <t>ул. Комсомольская, 47в</t>
  </si>
  <si>
    <t>ул. Комсомольская, 47а</t>
  </si>
  <si>
    <t>ул. Нансена, 4</t>
  </si>
  <si>
    <t>ул. Нансена, 58</t>
  </si>
  <si>
    <t>ул. Нансена, 16</t>
  </si>
  <si>
    <t>ул. Нансена, 28</t>
  </si>
  <si>
    <t>ул. Нансена, 52</t>
  </si>
  <si>
    <t>пр. Молодежный, 25</t>
  </si>
  <si>
    <t>пр. Солнечный, 10</t>
  </si>
  <si>
    <t>ул. Набережная Урванцева, д.7</t>
  </si>
  <si>
    <t>ул. Набережная Урванцева, 23</t>
  </si>
  <si>
    <t>ул. Комсомольская, 37</t>
  </si>
  <si>
    <t>ул. Нансена, 32</t>
  </si>
  <si>
    <t>пр. Солнечный, 1</t>
  </si>
  <si>
    <t>ул. Набережная Урванцева, д.10</t>
  </si>
  <si>
    <t>ул. Лауреатов, д. 66б</t>
  </si>
  <si>
    <t>пл. Металлургов, зд. 25В</t>
  </si>
  <si>
    <t>ул. Металлургов, д. 29Б</t>
  </si>
  <si>
    <t>ул. Металлургов, д. 6</t>
  </si>
  <si>
    <t>ул. Бегичева, д. 21</t>
  </si>
  <si>
    <t>ул. Талнахская, д. 81</t>
  </si>
  <si>
    <t>ул. Орджоникидзе д. 9</t>
  </si>
  <si>
    <t>ул. Котульского, д. 19</t>
  </si>
  <si>
    <t>ул. Бегичева, д. 33</t>
  </si>
  <si>
    <t>ул. Бегичева, д. 45</t>
  </si>
  <si>
    <t>ул. Бегичева, д. 17</t>
  </si>
  <si>
    <t>ул. Бегичева, д. 3</t>
  </si>
  <si>
    <t>ул. Бегичева, д. 9</t>
  </si>
  <si>
    <t>ул. Металлургов, д. 13</t>
  </si>
  <si>
    <t>ул. Металлургов, д. 1</t>
  </si>
  <si>
    <t>ул. Красноярская д. 3</t>
  </si>
  <si>
    <t>ул. Нансена, д. 60</t>
  </si>
  <si>
    <t>ул. Нансена, д. 70</t>
  </si>
  <si>
    <t>ул. Нансена, д. 80Б</t>
  </si>
  <si>
    <t>ул. Нансена, д. 80</t>
  </si>
  <si>
    <t>ул. Нансена, д. 92</t>
  </si>
  <si>
    <t>ул. Нансена, д. 102</t>
  </si>
  <si>
    <t>ул. Кирова, д.2 б</t>
  </si>
  <si>
    <t>ул. Севастопольская, д. 7</t>
  </si>
  <si>
    <t>ул. Севастопольская, д. 2б</t>
  </si>
  <si>
    <t xml:space="preserve">ул. Кирова, д. 10 б </t>
  </si>
  <si>
    <t>ул. Талнахская, д. 17б</t>
  </si>
  <si>
    <t>ул. 50 лет Октября, д. 5б</t>
  </si>
  <si>
    <t>ул. Талнахская, д. 8</t>
  </si>
  <si>
    <t>ул. Талнахская, д. 1</t>
  </si>
  <si>
    <t>ул. 50 лет Октября, д. 10б</t>
  </si>
  <si>
    <t>ул. Б.Хмельницкого, д. 10</t>
  </si>
  <si>
    <t>ул. Павлова, д. 10</t>
  </si>
  <si>
    <t>ул. Талнахская, д.21 б</t>
  </si>
  <si>
    <t>ул. Талнахская, д.27</t>
  </si>
  <si>
    <t>ул. Б.Хмельницкого, д.15</t>
  </si>
  <si>
    <t>пр-т Ленинский, д. 12</t>
  </si>
  <si>
    <t>ул. Б.Хмельницкого, д. 19</t>
  </si>
  <si>
    <t>пр-т Ленинский, д. 16</t>
  </si>
  <si>
    <t>ул. Б.Хмельницкого, д. 23</t>
  </si>
  <si>
    <t>ул. Советская, д.16</t>
  </si>
  <si>
    <t>пр-т Ленинский, д. 18</t>
  </si>
  <si>
    <t>пр-т Ленинский, д. 22</t>
  </si>
  <si>
    <t>ул. Кирова, д. 25</t>
  </si>
  <si>
    <t>ул. Кирова, д. 29</t>
  </si>
  <si>
    <t>пр-т Ленинский, д. 24</t>
  </si>
  <si>
    <t>пр-т Ленинский, д. 26</t>
  </si>
  <si>
    <t>ул. Талнахская, д.19 б</t>
  </si>
  <si>
    <t>ул. Талнахская, д. 33 б</t>
  </si>
  <si>
    <t>ул. Московская,д. 12 б</t>
  </si>
  <si>
    <t>ул. Московская,д.14 б</t>
  </si>
  <si>
    <t>ул. Павлова, д. 15 б</t>
  </si>
  <si>
    <t>ул. Лауреатов, д. 39</t>
  </si>
  <si>
    <t>ул. Лауреатов, д. 25</t>
  </si>
  <si>
    <t>ул. Лауреатов, д. 31 б</t>
  </si>
  <si>
    <t>ул. Анисимова, д. 5 б</t>
  </si>
  <si>
    <t>ул. Талнахская, д. 61</t>
  </si>
  <si>
    <t>ул. Ленинградская, д. 11</t>
  </si>
  <si>
    <t>ул. Ленинградская, д. 3</t>
  </si>
  <si>
    <t>ул. Ленинградская, д. 7</t>
  </si>
  <si>
    <t>ул. Ленина, д. 42</t>
  </si>
  <si>
    <t>ул. Ленина, д. 48</t>
  </si>
  <si>
    <t>ул. Орджоникидзе, д. 10</t>
  </si>
  <si>
    <t>ул. Орджоникидзе, д. 18</t>
  </si>
  <si>
    <t>ул. Талнахская, д. 79</t>
  </si>
  <si>
    <t>ул. Талнахская, д. 78</t>
  </si>
  <si>
    <t>ул. Талнахская, д. 72</t>
  </si>
  <si>
    <t>ул. Талнахская, д. 66</t>
  </si>
  <si>
    <t>ул. Лауреатов, д. 91</t>
  </si>
  <si>
    <t>ул. Лауреатов, д. 83</t>
  </si>
  <si>
    <t>ул. Лауреатов, д. 73</t>
  </si>
  <si>
    <t>пр.Ленинский, д.28 (1к.)</t>
  </si>
  <si>
    <t xml:space="preserve">пр.Ленинский, д.28 (3 к.) </t>
  </si>
  <si>
    <t>пр.Ленинский, д.40 (1 к.)</t>
  </si>
  <si>
    <t>пр.Ленинский, д.40 (4к.)</t>
  </si>
  <si>
    <t>ул. Мира, д.7 (3 к.)</t>
  </si>
  <si>
    <t>ул. Мира, д.7 (1 к.)</t>
  </si>
  <si>
    <t>ул. Мира, д.1 (3 к.)</t>
  </si>
  <si>
    <t>ул. Мира, д.1 (1 к.)</t>
  </si>
  <si>
    <t>ул. Мира, д.6-Б</t>
  </si>
  <si>
    <t>ул. Ленинградская, д. 12</t>
  </si>
  <si>
    <t>ул. Талнахская, д.57</t>
  </si>
  <si>
    <t>ул. Талнахская, д.53(2к.)</t>
  </si>
  <si>
    <t>ул. Талнахская, д.49(2к.)</t>
  </si>
  <si>
    <t>ул. Московская, д.21</t>
  </si>
  <si>
    <t>ул. Московская, д. 15</t>
  </si>
  <si>
    <t>ул. Московская, д.5</t>
  </si>
  <si>
    <t>ул. Мира, д.4-В</t>
  </si>
  <si>
    <t>ул. Московская, д.7-А</t>
  </si>
  <si>
    <t>ул. Хантайская, д.23</t>
  </si>
  <si>
    <t>ул. Хантайская, д.45Б</t>
  </si>
  <si>
    <t>ул. Бегичева, д. 16</t>
  </si>
  <si>
    <t>ул. Бегичева, д.6</t>
  </si>
  <si>
    <t>ул. Бегичева, д. 12</t>
  </si>
  <si>
    <t>ул. Бегичева, д.26</t>
  </si>
  <si>
    <t>ул. Бегичева, д.32</t>
  </si>
  <si>
    <t>ул. Нансена, д. 114</t>
  </si>
  <si>
    <t>ул. Хантайская, д. 11</t>
  </si>
  <si>
    <t>ул. Ленинградская, д.22</t>
  </si>
  <si>
    <t>ул. Ленинградская, д. 18</t>
  </si>
  <si>
    <t>ул. Лауреатов, д.51Б</t>
  </si>
  <si>
    <t>ул. Лауреатов, д.47Б</t>
  </si>
  <si>
    <t>ул. Талнахская, д.44Б</t>
  </si>
  <si>
    <t>ул. Талнахская, д.52 Б</t>
  </si>
  <si>
    <t>ул. Югославская, зд. 8Б</t>
  </si>
  <si>
    <t>ул. Югославская, зд. 22Б</t>
  </si>
  <si>
    <t>ул. Озерная, зд. 13Б</t>
  </si>
  <si>
    <t>ул. Югославская, зд. 48Б</t>
  </si>
  <si>
    <t>ул. Озерная, зд. 31</t>
  </si>
  <si>
    <t>ул. Надеждинская, д. 17-б</t>
  </si>
  <si>
    <t>ул. Надеждинская, зд. 12Б</t>
  </si>
  <si>
    <t>ул. Школьная, д. 12-б</t>
  </si>
  <si>
    <t>ул. Надеждинская, д. 3-б</t>
  </si>
  <si>
    <t>ул. Строительная, д. 17</t>
  </si>
  <si>
    <t>ул. Строительная, д. 2-б</t>
  </si>
  <si>
    <t>ул. Шахтерская, зд. 6Б</t>
  </si>
  <si>
    <t>ул. Строительная, зд. 3В</t>
  </si>
  <si>
    <t>ул. Первомайская, д.50</t>
  </si>
  <si>
    <t>ул. Строительная, зд. 1Л</t>
  </si>
  <si>
    <t>ул. Норильская, зд. 4Б</t>
  </si>
  <si>
    <t>ул. Норильская, зд. 12Б</t>
  </si>
  <si>
    <t>ул. Надеждинская, зд. 1Г</t>
  </si>
  <si>
    <t>ул. Первомайская, д. 18</t>
  </si>
  <si>
    <t>ул. Строительная, д. 24</t>
  </si>
  <si>
    <t>ул. Шахтерская, зд. 18Б</t>
  </si>
  <si>
    <t>ул. Шахтерская, зд. 5Б</t>
  </si>
  <si>
    <t>ул. Победы, зд. 9Б</t>
  </si>
  <si>
    <t>ул. Строительная, д. 11</t>
  </si>
  <si>
    <t>ул. Строительная, д. 10</t>
  </si>
  <si>
    <t>ул. Заводская,  21</t>
  </si>
  <si>
    <t>Пождепо ул. Ветеранов, д. 28-а</t>
  </si>
  <si>
    <t>пр. Ленинский, 2</t>
  </si>
  <si>
    <t>ул. Пушкна, н-проект</t>
  </si>
  <si>
    <t>ул. Б.Хмельницкого, 18</t>
  </si>
  <si>
    <t>ул. Кирова, 21</t>
  </si>
  <si>
    <t>ул. Б.Хмельницкого, 16</t>
  </si>
  <si>
    <t>ул. Советская, 20 (Роддом)</t>
  </si>
  <si>
    <t>ул. Горная</t>
  </si>
  <si>
    <t>ул. Октябрьская (УПБ)</t>
  </si>
  <si>
    <t>ул. 50 лет Октября, 12</t>
  </si>
  <si>
    <t>ул. Талнахская, 12</t>
  </si>
  <si>
    <t>ул. Талнахская, 14</t>
  </si>
  <si>
    <t>ул. Талнахская, 16</t>
  </si>
  <si>
    <t>район  Круглого озера</t>
  </si>
  <si>
    <t>ул. Лауреатов (Тубдиспансер)</t>
  </si>
  <si>
    <t>ул. Лауреатов, д. 48 б</t>
  </si>
  <si>
    <t>ст.  Голиково</t>
  </si>
  <si>
    <t>ул. Федоровского, 11,  ул. Маслова, 11, МСЧ-2</t>
  </si>
  <si>
    <t>ул. Надеждинская,15</t>
  </si>
  <si>
    <t>ул. Первомайская, 56 ПЧ 41</t>
  </si>
  <si>
    <t>ул. Вокзальная (аптечный склад)</t>
  </si>
  <si>
    <t>ул. Федоровского, 13, Детская поликлиника</t>
  </si>
  <si>
    <t>Гаражи 5 микр</t>
  </si>
  <si>
    <t>ул. Вокзальная</t>
  </si>
  <si>
    <t>пр. Ленинский, д.21а (ЗАГС)</t>
  </si>
  <si>
    <t>ул. Кирова (школа-интернат)</t>
  </si>
  <si>
    <t>ул. Павлова (ПЛ-17)</t>
  </si>
  <si>
    <t>ул. Заводская, (СВЭМ)</t>
  </si>
  <si>
    <t>ул. Энергетическая, 7</t>
  </si>
  <si>
    <t>ул. Нансена, район ДОСААФ</t>
  </si>
  <si>
    <t>ул. Таймырская, зд. 15Б. (Дом спорта)</t>
  </si>
  <si>
    <t>ул. Озерная, д.46 (Пожарная часть)</t>
  </si>
  <si>
    <t>ул. Н.Урванцева, 47. Бассейн, ДЮСШ</t>
  </si>
  <si>
    <t>пр. Молодежный, 1</t>
  </si>
  <si>
    <t>пр. Молодежный, 5</t>
  </si>
  <si>
    <t>пр. Молодежный, 11</t>
  </si>
  <si>
    <t>пр. Молодежный, 15</t>
  </si>
  <si>
    <t>пр. Молодежный, 21</t>
  </si>
  <si>
    <t>ул. Нансена, Пож.депо</t>
  </si>
  <si>
    <t>ул. Лауреатов, д. 33</t>
  </si>
  <si>
    <t>ул. Набережная ПНС-11Бис</t>
  </si>
  <si>
    <t>ул. Талнахская, д. 71</t>
  </si>
  <si>
    <t>ст. Голиково (ПАК)</t>
  </si>
  <si>
    <t>ул. Полярная, 1Б</t>
  </si>
  <si>
    <t>ул. Диксона, 5Б</t>
  </si>
  <si>
    <t>ул. Полярная, 13Б</t>
  </si>
  <si>
    <t>ул. Спортивная, 14Б</t>
  </si>
  <si>
    <t>ул. Энтузиастов,7</t>
  </si>
  <si>
    <t>ул. Первопроходцев,2</t>
  </si>
  <si>
    <t>ул. Первопроходцев,13</t>
  </si>
  <si>
    <t>ул. Новая,5</t>
  </si>
  <si>
    <t>ул. Новая,13</t>
  </si>
  <si>
    <t>ул. Первопроходцев,9</t>
  </si>
  <si>
    <t>ул. Енисейская,18</t>
  </si>
  <si>
    <t>ул. Енисейская, 6</t>
  </si>
  <si>
    <t>ул. Игарская, д. 48-б</t>
  </si>
  <si>
    <t>ул. Игарская, д. 54-б</t>
  </si>
  <si>
    <t>ул. Дудинская, д. 1-б</t>
  </si>
  <si>
    <t>ул. Дудинская, д. 15-б</t>
  </si>
  <si>
    <t>ул. Рудная, 7</t>
  </si>
  <si>
    <t>ул. Рудная, 25</t>
  </si>
  <si>
    <t>ул. Рудная, 53</t>
  </si>
  <si>
    <t>ул. Федоровского, зд. 14Б</t>
  </si>
  <si>
    <t>ул. Федоровского, д. 6</t>
  </si>
  <si>
    <t>ул. Енисейская, зд. 1Б</t>
  </si>
  <si>
    <t>ул. Федоровского,3</t>
  </si>
  <si>
    <t>ул. Горняков,4Б</t>
  </si>
  <si>
    <t>ул. Горняков,10</t>
  </si>
  <si>
    <t>ул. Маслова,12Б</t>
  </si>
  <si>
    <t>ул. Таймырская,10</t>
  </si>
  <si>
    <t>ул. Строителей,15</t>
  </si>
  <si>
    <t>ул. Строителей, зд. 9Б</t>
  </si>
  <si>
    <t>ул. Бауманская, д. 4-б</t>
  </si>
  <si>
    <t>ул. Космонавтов, д. 13-б</t>
  </si>
  <si>
    <t>ул. Космонавтов, зд. 27Б</t>
  </si>
  <si>
    <t>ул. Бауманская, зд. 34Б</t>
  </si>
  <si>
    <t>ул. Бауманская, зд. 33Б</t>
  </si>
  <si>
    <t>ул. Бауманская, зд. 25Б</t>
  </si>
  <si>
    <t>ул. Игарская, зд. 12Б</t>
  </si>
  <si>
    <t>ул. Космонавтов, зд. 8Б</t>
  </si>
  <si>
    <t>ул. Строителей,31</t>
  </si>
  <si>
    <t>ул. Таймырская,26</t>
  </si>
  <si>
    <t>ул. Спортивная,4Б</t>
  </si>
  <si>
    <t>ул. Маслова,2</t>
  </si>
  <si>
    <t>ул. Горняков,7</t>
  </si>
  <si>
    <t>ул. Михаила Кравца, зд. 8Б</t>
  </si>
  <si>
    <t>ул. Таймырская,1</t>
  </si>
  <si>
    <t>ул. Диксона, зд. 2Б</t>
  </si>
  <si>
    <t>ул. Космонавтов, зд. 12Б</t>
  </si>
  <si>
    <t>ул. Игарская, д. 20-б</t>
  </si>
  <si>
    <t>ул. Рудная, 29</t>
  </si>
  <si>
    <t xml:space="preserve">г. Норильск, район  Кайеркан, ул. Первомайская 54Б, ОСК 2 оч. </t>
  </si>
  <si>
    <t xml:space="preserve">г. Норильск, район  Кайеркан, ул. Первомайская 54Б, ОСК 1 оч. </t>
  </si>
  <si>
    <t>Площадка НМЗ, ОСК</t>
  </si>
  <si>
    <t xml:space="preserve">г. Норильск, Центральный район, ул. Лауреатов,  КНС-НЮЗ   </t>
  </si>
  <si>
    <t xml:space="preserve">г. Норильск, Центральный район, ул. Вокзальная 9А, ОСК  </t>
  </si>
  <si>
    <t xml:space="preserve">г. Норильск,  ж/о Оганер, район Гор.больницы №1, КНС-3 </t>
  </si>
  <si>
    <t xml:space="preserve">г. Норильск,  ж/о Оганер, ул. Озерная 10А, ОСК  </t>
  </si>
  <si>
    <t>г. Норильск,  ж/о Оганер,  ул. Озерная 2Б, КНС-1</t>
  </si>
  <si>
    <t xml:space="preserve">г. Норильск,  район Талнах, ОСК 2 оч. </t>
  </si>
  <si>
    <t xml:space="preserve">г. Норильск,  район Талнах, ОСК 1 оч. </t>
  </si>
  <si>
    <t>2х630</t>
  </si>
  <si>
    <t>2х1000</t>
  </si>
  <si>
    <t>2х1600</t>
  </si>
  <si>
    <t>2х320</t>
  </si>
  <si>
    <t>2х250</t>
  </si>
  <si>
    <t>ул. Комсомольская, 1б</t>
  </si>
  <si>
    <t>ТП-801</t>
  </si>
  <si>
    <t>КТП-151</t>
  </si>
  <si>
    <t>КТП-193</t>
  </si>
  <si>
    <t>КТП-211</t>
  </si>
  <si>
    <t>КТП-218п</t>
  </si>
  <si>
    <t>КТП-221П</t>
  </si>
  <si>
    <t>КТП-295-П</t>
  </si>
  <si>
    <t>КТП-346П</t>
  </si>
  <si>
    <t>КТП-514П</t>
  </si>
  <si>
    <t>КТП-704г</t>
  </si>
  <si>
    <t>КТП-846</t>
  </si>
  <si>
    <t>КТП-861</t>
  </si>
  <si>
    <t>КТП-878</t>
  </si>
  <si>
    <t>КТПН-242-1П</t>
  </si>
  <si>
    <t>КТПН-356П</t>
  </si>
  <si>
    <t>КТПН-400Т</t>
  </si>
  <si>
    <t>КТПН-519</t>
  </si>
  <si>
    <t>КТПН-521</t>
  </si>
  <si>
    <t>КТПН-691-1П</t>
  </si>
  <si>
    <t>КТПН-80П</t>
  </si>
  <si>
    <t>КТПН-96П</t>
  </si>
  <si>
    <t>ТП-101г</t>
  </si>
  <si>
    <t>ТП-103г</t>
  </si>
  <si>
    <t>ТП-104г</t>
  </si>
  <si>
    <t>ТП-104П</t>
  </si>
  <si>
    <t>ТП-105П</t>
  </si>
  <si>
    <t>ТП-106г</t>
  </si>
  <si>
    <t>ТП-138</t>
  </si>
  <si>
    <t>ТП-32</t>
  </si>
  <si>
    <t>ТП-337</t>
  </si>
  <si>
    <t>ТП-343</t>
  </si>
  <si>
    <t>ТП-354</t>
  </si>
  <si>
    <t>ТП-405К</t>
  </si>
  <si>
    <t>ТП-415</t>
  </si>
  <si>
    <t>ТП-43</t>
  </si>
  <si>
    <t>ТП-465</t>
  </si>
  <si>
    <t>ТП-472</t>
  </si>
  <si>
    <t>ТП-501</t>
  </si>
  <si>
    <t>ТП-50П</t>
  </si>
  <si>
    <t>ТП-510Т</t>
  </si>
  <si>
    <t>ТП-511</t>
  </si>
  <si>
    <t>ТП-51-2П</t>
  </si>
  <si>
    <t>ТП-520</t>
  </si>
  <si>
    <t>ТП-522</t>
  </si>
  <si>
    <t>ТП-52П</t>
  </si>
  <si>
    <t>ТП-54П</t>
  </si>
  <si>
    <t>ТП-55</t>
  </si>
  <si>
    <t>ТП-558П</t>
  </si>
  <si>
    <t>ТП-56-1П</t>
  </si>
  <si>
    <t>ТП-57П</t>
  </si>
  <si>
    <t>ТП-58П</t>
  </si>
  <si>
    <t>ТП-59-1П</t>
  </si>
  <si>
    <t>ТП-600</t>
  </si>
  <si>
    <t>ТП-602</t>
  </si>
  <si>
    <t>ТП-607П-бис</t>
  </si>
  <si>
    <t>ТП-608</t>
  </si>
  <si>
    <t>ТП-609</t>
  </si>
  <si>
    <t>ТП-60П</t>
  </si>
  <si>
    <t>ТП-610</t>
  </si>
  <si>
    <t>ТП-611</t>
  </si>
  <si>
    <t>ТП-615</t>
  </si>
  <si>
    <t>ТП-616</t>
  </si>
  <si>
    <t>ТП-61П</t>
  </si>
  <si>
    <t>ТП-620П</t>
  </si>
  <si>
    <t>ТП-621П</t>
  </si>
  <si>
    <t>ТП-622</t>
  </si>
  <si>
    <t>ТП-623П</t>
  </si>
  <si>
    <t>ТП-626</t>
  </si>
  <si>
    <t>ТП-631-1П</t>
  </si>
  <si>
    <t>ТП-632</t>
  </si>
  <si>
    <t>ТП-638-1П</t>
  </si>
  <si>
    <t>ТП-63П</t>
  </si>
  <si>
    <t>ТП-644</t>
  </si>
  <si>
    <t>ТП-645</t>
  </si>
  <si>
    <t>ТП-646</t>
  </si>
  <si>
    <t>ТП-647</t>
  </si>
  <si>
    <t>ТП-648</t>
  </si>
  <si>
    <t>ТП-64-бис</t>
  </si>
  <si>
    <t>ТП-64П</t>
  </si>
  <si>
    <t>ТП-650</t>
  </si>
  <si>
    <t>ТП-651</t>
  </si>
  <si>
    <t>ТП-652</t>
  </si>
  <si>
    <t>ТП-653</t>
  </si>
  <si>
    <t>ТП-65-бис</t>
  </si>
  <si>
    <t>ТП-65П</t>
  </si>
  <si>
    <t>ТП-662</t>
  </si>
  <si>
    <t>ТП-663</t>
  </si>
  <si>
    <t>ТП-664-бис</t>
  </si>
  <si>
    <t>ТП-667</t>
  </si>
  <si>
    <t>ТП-668</t>
  </si>
  <si>
    <t>ТП-669</t>
  </si>
  <si>
    <t>ТП-66-бис</t>
  </si>
  <si>
    <t>ТП-66П</t>
  </si>
  <si>
    <t>ТП-67</t>
  </si>
  <si>
    <t>ТП-67-бис</t>
  </si>
  <si>
    <t>ТП-68</t>
  </si>
  <si>
    <t>ТП-68-бис</t>
  </si>
  <si>
    <t>ТП-693</t>
  </si>
  <si>
    <t>ТП-694П</t>
  </si>
  <si>
    <t>ТП-696</t>
  </si>
  <si>
    <t>ТП-69П</t>
  </si>
  <si>
    <t>ТП-70-бис</t>
  </si>
  <si>
    <t>ТП-70П</t>
  </si>
  <si>
    <t>ТП-71-бис</t>
  </si>
  <si>
    <t>ТП-735</t>
  </si>
  <si>
    <t>ТП-737</t>
  </si>
  <si>
    <t>ТП-738</t>
  </si>
  <si>
    <t>ТП-74</t>
  </si>
  <si>
    <t>ТП-74-бис</t>
  </si>
  <si>
    <t>ТП-75-1П</t>
  </si>
  <si>
    <t>ТП-758</t>
  </si>
  <si>
    <t>ТП-76</t>
  </si>
  <si>
    <t>ТП-77</t>
  </si>
  <si>
    <t>ТП-77-бис</t>
  </si>
  <si>
    <t>ТП-782</t>
  </si>
  <si>
    <t>ТП-783-1Т</t>
  </si>
  <si>
    <t>ТП-78-бис</t>
  </si>
  <si>
    <t>ТП-78П</t>
  </si>
  <si>
    <t>ТП-79-бис</t>
  </si>
  <si>
    <t>ТП-79П</t>
  </si>
  <si>
    <t>ТП-802</t>
  </si>
  <si>
    <t>ТП-811</t>
  </si>
  <si>
    <t>ТП-815</t>
  </si>
  <si>
    <t>ТП-817Т</t>
  </si>
  <si>
    <t>ТП-836</t>
  </si>
  <si>
    <t>ТП-840</t>
  </si>
  <si>
    <t>ТП-897</t>
  </si>
  <si>
    <t>ТП-900</t>
  </si>
  <si>
    <t>ТП-910-бис</t>
  </si>
  <si>
    <t>ТП-928П</t>
  </si>
  <si>
    <t>ТП-929П</t>
  </si>
  <si>
    <t>ТП-931</t>
  </si>
  <si>
    <t>ТП-932</t>
  </si>
  <si>
    <t>ТП-933</t>
  </si>
  <si>
    <t>ТП-934</t>
  </si>
  <si>
    <t>ТП-935</t>
  </si>
  <si>
    <t>ТП-936</t>
  </si>
  <si>
    <t>ТП-937П</t>
  </si>
  <si>
    <t>ТП-938П</t>
  </si>
  <si>
    <t>ТП-939</t>
  </si>
  <si>
    <t>ТП-940</t>
  </si>
  <si>
    <t>ТП-941</t>
  </si>
  <si>
    <t>ТП-943</t>
  </si>
  <si>
    <t>ТП-944</t>
  </si>
  <si>
    <t>ТП-945П</t>
  </si>
  <si>
    <t>ТП-946П</t>
  </si>
  <si>
    <t>ТП-947П</t>
  </si>
  <si>
    <t>ТП-948П</t>
  </si>
  <si>
    <t>ТП-950</t>
  </si>
  <si>
    <t>ТП-954-бис</t>
  </si>
  <si>
    <t>ТП-964-бис</t>
  </si>
  <si>
    <t>ТП-966</t>
  </si>
  <si>
    <t>ТП-971П</t>
  </si>
  <si>
    <t>ТП-972П</t>
  </si>
  <si>
    <t>ТП-973</t>
  </si>
  <si>
    <t>ТП-974П</t>
  </si>
  <si>
    <t>ТП-976П</t>
  </si>
  <si>
    <t>ТП-977П</t>
  </si>
  <si>
    <t>ТП-978П</t>
  </si>
  <si>
    <t>ТП-989П</t>
  </si>
  <si>
    <t>ТП-64-1П</t>
  </si>
  <si>
    <t>КТП-1016</t>
  </si>
  <si>
    <t>ул. Комсомольская, 33а</t>
  </si>
  <si>
    <t>2КТПН-341</t>
  </si>
  <si>
    <t>2КТПН-807</t>
  </si>
  <si>
    <t>1. Информация о наличии объема свободной для технологического присоединения потребителей трансформаторной мощности</t>
  </si>
  <si>
    <t>Технологическое присоединение осуществляемое на уровене напряжения, кВ</t>
  </si>
  <si>
    <t>Пропускная способность, кВА</t>
  </si>
  <si>
    <t>Текущий резерв мощности
с учетом присоединенных
потребителей, кВА</t>
  </si>
  <si>
    <t>Мощность резервируемая по договорам о технологическом присоединении, кВА</t>
  </si>
  <si>
    <t>Стадион"Заполярник", Пушкина, 7а</t>
  </si>
  <si>
    <t>Лыжная база"Оль-гуль"</t>
  </si>
  <si>
    <t>пос."Геологов"</t>
  </si>
  <si>
    <t>ул. Б.Хмельницкого, д. 13"Центральная баня"</t>
  </si>
  <si>
    <t>ул. Бауманская, 9. Универсам"Подсолнух"</t>
  </si>
  <si>
    <t>ул. Горняков, 1 АТС-37 АО"Норильск-Телеком"</t>
  </si>
  <si>
    <t>ул. Н.Урванцева, 53а. Дворец спорта"Арктика"</t>
  </si>
  <si>
    <t>КТПН-350-1ПТ-1</t>
  </si>
  <si>
    <t>КТПН-350-1ПТ-2</t>
  </si>
  <si>
    <t>ТП-55бис</t>
  </si>
  <si>
    <t>ТП-849г</t>
  </si>
  <si>
    <t>ТП-979</t>
  </si>
  <si>
    <t>ТП-980П</t>
  </si>
  <si>
    <t>ТП-981</t>
  </si>
  <si>
    <t>ТП-982</t>
  </si>
  <si>
    <t>ТП-983</t>
  </si>
  <si>
    <t>ТП-985</t>
  </si>
  <si>
    <t>ТП-986П</t>
  </si>
  <si>
    <t>ТП-987</t>
  </si>
  <si>
    <t>ТП-988</t>
  </si>
  <si>
    <t>ТП-994</t>
  </si>
  <si>
    <t>ТП-995П</t>
  </si>
  <si>
    <t>ТП-996</t>
  </si>
  <si>
    <t>ТП-997</t>
  </si>
  <si>
    <t>ТП-999</t>
  </si>
  <si>
    <t>I квартал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</si>
</sst>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0.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8.5"/>
      <color indexed="12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u/>
      <sz val="8.5"/>
      <color indexed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0" fontId="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1" fontId="6" fillId="2" borderId="0" xfId="0" applyNumberFormat="1" applyFont="1" applyFill="1"/>
    <xf numFmtId="164" fontId="6" fillId="2" borderId="0" xfId="0" applyNumberFormat="1" applyFont="1" applyFill="1"/>
    <xf numFmtId="164" fontId="6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6" fillId="2" borderId="0" xfId="0" applyNumberFormat="1" applyFont="1" applyFill="1" applyBorder="1" applyAlignment="1"/>
    <xf numFmtId="164" fontId="8" fillId="2" borderId="0" xfId="0" applyNumberFormat="1" applyFont="1" applyFill="1" applyBorder="1" applyAlignment="1">
      <alignment vertical="justify"/>
    </xf>
    <xf numFmtId="0" fontId="7" fillId="2" borderId="0" xfId="0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6" fillId="2" borderId="1" xfId="3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1" fontId="6" fillId="2" borderId="0" xfId="0" applyNumberFormat="1" applyFont="1" applyFill="1" applyBorder="1"/>
    <xf numFmtId="164" fontId="6" fillId="2" borderId="0" xfId="0" applyNumberFormat="1" applyFont="1" applyFill="1" applyBorder="1"/>
    <xf numFmtId="164" fontId="6" fillId="2" borderId="0" xfId="0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>
      <alignment horizontal="center" vertical="center" textRotation="90" wrapText="1"/>
    </xf>
    <xf numFmtId="164" fontId="6" fillId="0" borderId="1" xfId="0" applyNumberFormat="1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justify"/>
    </xf>
    <xf numFmtId="164" fontId="7" fillId="2" borderId="2" xfId="0" applyNumberFormat="1" applyFont="1" applyFill="1" applyBorder="1" applyAlignment="1">
      <alignment horizontal="right"/>
    </xf>
    <xf numFmtId="164" fontId="9" fillId="2" borderId="0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11" fillId="2" borderId="3" xfId="1" applyNumberFormat="1" applyFont="1" applyFill="1" applyBorder="1" applyAlignment="1" applyProtection="1">
      <alignment horizontal="center" vertical="center" wrapText="1"/>
    </xf>
    <xf numFmtId="164" fontId="11" fillId="2" borderId="5" xfId="1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</cellXfs>
  <cellStyles count="11">
    <cellStyle name="Гиперссылка" xfId="1" builtinId="8"/>
    <cellStyle name="Обычный" xfId="0" builtinId="0"/>
    <cellStyle name="Обычный 2" xfId="3"/>
    <cellStyle name="Обычный 2 2" xfId="4"/>
    <cellStyle name="Обычный 3" xfId="6"/>
    <cellStyle name="Обычный 4" xfId="7"/>
    <cellStyle name="Обычный 5" xfId="8"/>
    <cellStyle name="Обычный 6" xfId="5"/>
    <cellStyle name="Обычный 7" xfId="9"/>
    <cellStyle name="Обычный 7 2" xfId="10"/>
    <cellStyle name="Обычный_Приложения 1 к заявке ЛОТ 1" xfId="2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69;&#1057;/&#1069;&#1069;/&#1055;&#1077;&#1088;&#1077;&#1076;&#1072;&#1095;&#1072;%20&#1069;&#1069;/&#1058;&#1086;&#1082;&#1086;&#1074;&#1099;&#1077;%20&#1085;&#1072;&#1075;&#1088;&#1091;&#1079;&#1082;&#1080;/&#1040;&#1085;&#1072;&#1083;&#1080;&#1079;%20&#1079;&#1072;&#1075;&#1088;&#1091;&#1079;&#1082;&#1080;%20&#1058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2018"/>
      <sheetName val="Январь 2019"/>
      <sheetName val="Январь 2020"/>
      <sheetName val="Январь 2021"/>
      <sheetName val="Январь 2022"/>
      <sheetName val="График по годам"/>
    </sheetNames>
    <sheetDataSet>
      <sheetData sheetId="0"/>
      <sheetData sheetId="1"/>
      <sheetData sheetId="2"/>
      <sheetData sheetId="3"/>
      <sheetData sheetId="4">
        <row r="6">
          <cell r="C6" t="str">
            <v>КТП-35</v>
          </cell>
          <cell r="F6">
            <v>149.62</v>
          </cell>
          <cell r="J6">
            <v>71</v>
          </cell>
        </row>
        <row r="7">
          <cell r="C7" t="str">
            <v>КТП-151</v>
          </cell>
          <cell r="F7">
            <v>82.28</v>
          </cell>
          <cell r="J7">
            <v>64.75</v>
          </cell>
        </row>
        <row r="8">
          <cell r="C8" t="str">
            <v>КТП-218П</v>
          </cell>
          <cell r="F8">
            <v>387.56</v>
          </cell>
          <cell r="J8"/>
        </row>
        <row r="9">
          <cell r="C9" t="str">
            <v>КТП-220</v>
          </cell>
          <cell r="F9">
            <v>92.62</v>
          </cell>
          <cell r="J9"/>
        </row>
        <row r="10">
          <cell r="C10" t="str">
            <v>КТП-221П</v>
          </cell>
          <cell r="F10">
            <v>161.71</v>
          </cell>
          <cell r="J10"/>
        </row>
        <row r="11">
          <cell r="C11" t="str">
            <v>КТП-346П</v>
          </cell>
          <cell r="F11">
            <v>170.05</v>
          </cell>
          <cell r="J11"/>
        </row>
        <row r="12">
          <cell r="C12" t="str">
            <v>КТП-514П</v>
          </cell>
          <cell r="F12">
            <v>222.13</v>
          </cell>
          <cell r="J12"/>
        </row>
        <row r="13">
          <cell r="C13" t="str">
            <v>КТПН-80П</v>
          </cell>
          <cell r="F13">
            <v>18.27</v>
          </cell>
          <cell r="J13"/>
        </row>
        <row r="14">
          <cell r="C14" t="str">
            <v>КТПН-96П</v>
          </cell>
          <cell r="F14">
            <v>263.54000000000002</v>
          </cell>
          <cell r="J14"/>
        </row>
        <row r="15">
          <cell r="C15" t="str">
            <v>КТПН-242-1П</v>
          </cell>
          <cell r="F15">
            <v>31.52</v>
          </cell>
          <cell r="J15"/>
        </row>
        <row r="16">
          <cell r="C16" t="str">
            <v>КТПН-350-1ПТ-1</v>
          </cell>
          <cell r="F16">
            <v>161.75</v>
          </cell>
          <cell r="J16"/>
        </row>
        <row r="17">
          <cell r="C17" t="str">
            <v>КТПН-350-1ПТ-2</v>
          </cell>
          <cell r="F17"/>
          <cell r="J17">
            <v>161.36000000000001</v>
          </cell>
        </row>
        <row r="18">
          <cell r="C18" t="str">
            <v>КТПН-356П</v>
          </cell>
          <cell r="F18">
            <v>201.84</v>
          </cell>
          <cell r="J18"/>
        </row>
        <row r="19">
          <cell r="C19" t="str">
            <v>КТПН-400Т</v>
          </cell>
          <cell r="F19">
            <v>35.28</v>
          </cell>
          <cell r="J19"/>
        </row>
        <row r="20">
          <cell r="C20" t="str">
            <v>КТПН-519</v>
          </cell>
          <cell r="F20">
            <v>33.74</v>
          </cell>
          <cell r="J20">
            <v>136.22</v>
          </cell>
        </row>
        <row r="21">
          <cell r="C21" t="str">
            <v>КТПН-521</v>
          </cell>
          <cell r="F21">
            <v>287.42</v>
          </cell>
          <cell r="J21"/>
        </row>
        <row r="22">
          <cell r="C22" t="str">
            <v>КТПН-691-1П</v>
          </cell>
          <cell r="F22">
            <v>76.95</v>
          </cell>
          <cell r="J22"/>
        </row>
        <row r="23">
          <cell r="C23" t="str">
            <v>ТП-32</v>
          </cell>
          <cell r="F23">
            <v>108.9</v>
          </cell>
          <cell r="J23"/>
        </row>
        <row r="24">
          <cell r="C24" t="str">
            <v>ТП-43</v>
          </cell>
          <cell r="F24">
            <v>71.099999999999994</v>
          </cell>
          <cell r="J24">
            <v>80.86</v>
          </cell>
        </row>
        <row r="25">
          <cell r="C25" t="str">
            <v>ТП-45П</v>
          </cell>
          <cell r="F25">
            <v>233.86</v>
          </cell>
          <cell r="J25">
            <v>197.5</v>
          </cell>
        </row>
        <row r="26">
          <cell r="C26" t="str">
            <v>ТП-50П</v>
          </cell>
          <cell r="F26">
            <v>200.69</v>
          </cell>
          <cell r="J26">
            <v>272.62</v>
          </cell>
        </row>
        <row r="27">
          <cell r="C27" t="str">
            <v>ТП-51-1П</v>
          </cell>
          <cell r="F27">
            <v>164.52</v>
          </cell>
          <cell r="J27">
            <v>72.98</v>
          </cell>
        </row>
        <row r="28">
          <cell r="C28" t="str">
            <v>ТП-51-2П</v>
          </cell>
          <cell r="F28">
            <v>160.63</v>
          </cell>
          <cell r="J28">
            <v>118.67</v>
          </cell>
        </row>
        <row r="29">
          <cell r="C29" t="str">
            <v>ТП-52П</v>
          </cell>
          <cell r="F29">
            <v>383.77</v>
          </cell>
          <cell r="J29">
            <v>344.36</v>
          </cell>
        </row>
        <row r="30">
          <cell r="C30" t="str">
            <v>ТП-54П</v>
          </cell>
          <cell r="F30">
            <v>165.22</v>
          </cell>
          <cell r="J30"/>
        </row>
        <row r="31">
          <cell r="C31" t="str">
            <v>ТП-55</v>
          </cell>
          <cell r="F31">
            <v>246.16</v>
          </cell>
          <cell r="J31"/>
        </row>
        <row r="32">
          <cell r="C32" t="str">
            <v>ТП-55бис</v>
          </cell>
          <cell r="F32">
            <v>146.25</v>
          </cell>
          <cell r="J32"/>
        </row>
        <row r="33">
          <cell r="C33" t="str">
            <v>ТП-56-1П</v>
          </cell>
          <cell r="F33">
            <v>222.74</v>
          </cell>
          <cell r="J33">
            <v>330.6</v>
          </cell>
        </row>
        <row r="34">
          <cell r="C34" t="str">
            <v>ТП-57П</v>
          </cell>
          <cell r="F34">
            <v>280.5</v>
          </cell>
          <cell r="J34"/>
        </row>
        <row r="35">
          <cell r="C35" t="str">
            <v>ТП-58П</v>
          </cell>
          <cell r="F35">
            <v>199.19</v>
          </cell>
          <cell r="J35"/>
        </row>
        <row r="36">
          <cell r="C36" t="str">
            <v>ТП-59-1П</v>
          </cell>
          <cell r="F36">
            <v>261.88</v>
          </cell>
          <cell r="J36">
            <v>371.59</v>
          </cell>
        </row>
        <row r="37">
          <cell r="C37" t="str">
            <v>ТП-60П</v>
          </cell>
          <cell r="F37">
            <v>161.32</v>
          </cell>
          <cell r="J37">
            <v>330.49</v>
          </cell>
        </row>
        <row r="38">
          <cell r="C38" t="str">
            <v>ТП-61П</v>
          </cell>
          <cell r="F38">
            <v>219.3</v>
          </cell>
          <cell r="J38">
            <v>324.3</v>
          </cell>
        </row>
        <row r="39">
          <cell r="C39" t="str">
            <v>ТП-63П</v>
          </cell>
          <cell r="F39">
            <v>373.3</v>
          </cell>
          <cell r="J39">
            <v>461.5</v>
          </cell>
        </row>
        <row r="40">
          <cell r="C40" t="str">
            <v>ТП-64-бис</v>
          </cell>
          <cell r="F40">
            <v>55.21</v>
          </cell>
          <cell r="J40"/>
        </row>
        <row r="41">
          <cell r="C41" t="str">
            <v>ТП-64П</v>
          </cell>
          <cell r="F41">
            <v>124.78</v>
          </cell>
          <cell r="J41"/>
        </row>
        <row r="42">
          <cell r="C42" t="str">
            <v>ТП-65-бис</v>
          </cell>
          <cell r="F42">
            <v>138.80000000000001</v>
          </cell>
          <cell r="J42"/>
        </row>
        <row r="43">
          <cell r="C43" t="str">
            <v>ТП-65П</v>
          </cell>
          <cell r="F43">
            <v>96.91</v>
          </cell>
          <cell r="J43"/>
        </row>
        <row r="44">
          <cell r="C44" t="str">
            <v>ТП-66-бис</v>
          </cell>
          <cell r="F44">
            <v>184.15</v>
          </cell>
          <cell r="J44"/>
        </row>
        <row r="45">
          <cell r="C45" t="str">
            <v>ТП-66П</v>
          </cell>
          <cell r="F45">
            <v>272.57</v>
          </cell>
          <cell r="J45"/>
        </row>
        <row r="46">
          <cell r="C46" t="str">
            <v>ТП-67</v>
          </cell>
          <cell r="F46">
            <v>80.680000000000007</v>
          </cell>
          <cell r="J46"/>
        </row>
        <row r="47">
          <cell r="C47" t="str">
            <v>ТП-67-бис</v>
          </cell>
          <cell r="F47">
            <v>97.17</v>
          </cell>
          <cell r="J47"/>
        </row>
        <row r="48">
          <cell r="C48" t="str">
            <v>ТП-68</v>
          </cell>
          <cell r="F48">
            <v>162.44</v>
          </cell>
          <cell r="J48"/>
        </row>
        <row r="49">
          <cell r="C49" t="str">
            <v>ТП-68-бис</v>
          </cell>
          <cell r="F49">
            <v>171.38</v>
          </cell>
          <cell r="J49"/>
        </row>
        <row r="50">
          <cell r="C50" t="str">
            <v>ТП-69П</v>
          </cell>
          <cell r="F50">
            <v>147.33000000000001</v>
          </cell>
          <cell r="J50"/>
        </row>
        <row r="51">
          <cell r="C51" t="str">
            <v>ТП-70-бис</v>
          </cell>
          <cell r="F51">
            <v>187.22</v>
          </cell>
          <cell r="J51"/>
        </row>
        <row r="52">
          <cell r="C52" t="str">
            <v>ТП-70П</v>
          </cell>
          <cell r="F52">
            <v>254.15</v>
          </cell>
          <cell r="J52"/>
        </row>
        <row r="53">
          <cell r="C53" t="str">
            <v>ТП-71-бис</v>
          </cell>
          <cell r="F53">
            <v>127.48</v>
          </cell>
          <cell r="J53"/>
        </row>
        <row r="54">
          <cell r="C54" t="str">
            <v>ТП-72-1П</v>
          </cell>
          <cell r="F54">
            <v>261.69</v>
          </cell>
          <cell r="J54">
            <v>164.52</v>
          </cell>
        </row>
        <row r="55">
          <cell r="C55" t="str">
            <v>ТП-73</v>
          </cell>
          <cell r="F55">
            <v>126.24</v>
          </cell>
          <cell r="J55"/>
        </row>
        <row r="56">
          <cell r="C56" t="str">
            <v>ТП-74</v>
          </cell>
          <cell r="F56">
            <v>122.08</v>
          </cell>
          <cell r="J56"/>
        </row>
        <row r="57">
          <cell r="C57" t="str">
            <v>ТП-74-бис</v>
          </cell>
          <cell r="F57">
            <v>263.44</v>
          </cell>
          <cell r="J57"/>
        </row>
        <row r="58">
          <cell r="C58" t="str">
            <v>ТП-75-1П</v>
          </cell>
          <cell r="F58">
            <v>133.18</v>
          </cell>
          <cell r="J58">
            <v>165.35</v>
          </cell>
        </row>
        <row r="59">
          <cell r="C59" t="str">
            <v>ТП-76</v>
          </cell>
          <cell r="F59">
            <v>116.28</v>
          </cell>
          <cell r="J59">
            <v>127.42</v>
          </cell>
        </row>
        <row r="60">
          <cell r="C60" t="str">
            <v>ТП-77</v>
          </cell>
          <cell r="F60">
            <v>173.08</v>
          </cell>
          <cell r="J60"/>
        </row>
        <row r="61">
          <cell r="C61" t="str">
            <v>ТП-77-бис</v>
          </cell>
          <cell r="F61">
            <v>206.91</v>
          </cell>
          <cell r="J61"/>
        </row>
        <row r="62">
          <cell r="C62" t="str">
            <v>ТП-78-бис</v>
          </cell>
          <cell r="F62">
            <v>128.35</v>
          </cell>
          <cell r="J62"/>
        </row>
        <row r="63">
          <cell r="C63" t="str">
            <v>ТП-78П</v>
          </cell>
          <cell r="F63">
            <v>125.81</v>
          </cell>
          <cell r="J63"/>
        </row>
        <row r="64">
          <cell r="C64" t="str">
            <v>ТП-79-бис</v>
          </cell>
          <cell r="F64">
            <v>168.15</v>
          </cell>
          <cell r="J64"/>
        </row>
        <row r="65">
          <cell r="C65" t="str">
            <v>ТП-79П</v>
          </cell>
          <cell r="F65">
            <v>178.86</v>
          </cell>
          <cell r="J65"/>
        </row>
        <row r="66">
          <cell r="C66" t="str">
            <v>ТП-101г</v>
          </cell>
          <cell r="F66">
            <v>123.88</v>
          </cell>
          <cell r="J66">
            <v>152.65</v>
          </cell>
        </row>
        <row r="67">
          <cell r="C67" t="str">
            <v>ТП-101П</v>
          </cell>
          <cell r="F67">
            <v>313.42</v>
          </cell>
          <cell r="J67">
            <v>273.33999999999997</v>
          </cell>
        </row>
        <row r="68">
          <cell r="C68" t="str">
            <v>ТП-103г</v>
          </cell>
          <cell r="F68">
            <v>301.16000000000003</v>
          </cell>
          <cell r="J68">
            <v>141.13999999999999</v>
          </cell>
        </row>
        <row r="69">
          <cell r="C69" t="str">
            <v>ТП-104г</v>
          </cell>
          <cell r="F69">
            <v>165.58</v>
          </cell>
          <cell r="J69">
            <v>161.16</v>
          </cell>
        </row>
        <row r="70">
          <cell r="C70" t="str">
            <v>ТП-104П</v>
          </cell>
          <cell r="F70">
            <v>448.56</v>
          </cell>
          <cell r="J70">
            <v>170.29</v>
          </cell>
        </row>
        <row r="71">
          <cell r="C71" t="str">
            <v>ТП-105П</v>
          </cell>
          <cell r="F71">
            <v>167.62</v>
          </cell>
          <cell r="J71">
            <v>292.08999999999997</v>
          </cell>
        </row>
        <row r="72">
          <cell r="C72" t="str">
            <v>ТП-106г</v>
          </cell>
          <cell r="F72">
            <v>127.47</v>
          </cell>
          <cell r="J72">
            <v>184.87</v>
          </cell>
        </row>
        <row r="73">
          <cell r="C73" t="str">
            <v>ТП-109г</v>
          </cell>
          <cell r="F73">
            <v>158</v>
          </cell>
          <cell r="J73">
            <v>139.88999999999999</v>
          </cell>
        </row>
        <row r="74">
          <cell r="C74" t="str">
            <v>ТП-138</v>
          </cell>
          <cell r="F74">
            <v>156.72</v>
          </cell>
          <cell r="J74">
            <v>111.07</v>
          </cell>
        </row>
        <row r="75">
          <cell r="C75" t="str">
            <v>ТП-337</v>
          </cell>
          <cell r="F75">
            <v>270.24</v>
          </cell>
          <cell r="J75">
            <v>265.67</v>
          </cell>
        </row>
        <row r="76">
          <cell r="C76" t="str">
            <v>ТП-338</v>
          </cell>
          <cell r="F76">
            <v>255.83</v>
          </cell>
          <cell r="J76">
            <v>73.959999999999994</v>
          </cell>
        </row>
        <row r="77">
          <cell r="C77" t="str">
            <v>2КТПН-341</v>
          </cell>
          <cell r="F77">
            <v>173.54</v>
          </cell>
          <cell r="J77">
            <v>264.97000000000003</v>
          </cell>
        </row>
        <row r="78">
          <cell r="C78" t="str">
            <v>ТП-342</v>
          </cell>
          <cell r="F78">
            <v>85.34</v>
          </cell>
          <cell r="J78">
            <v>49.13</v>
          </cell>
        </row>
        <row r="79">
          <cell r="C79" t="str">
            <v>ТП-343</v>
          </cell>
          <cell r="F79">
            <v>85.02</v>
          </cell>
          <cell r="J79">
            <v>75.64</v>
          </cell>
        </row>
        <row r="80">
          <cell r="C80" t="str">
            <v>ТП-351</v>
          </cell>
          <cell r="F80">
            <v>64.73</v>
          </cell>
          <cell r="J80">
            <v>100.08</v>
          </cell>
        </row>
        <row r="81">
          <cell r="C81" t="str">
            <v>ТП-354</v>
          </cell>
          <cell r="F81">
            <v>29.49</v>
          </cell>
          <cell r="J81">
            <v>58.36</v>
          </cell>
        </row>
        <row r="82">
          <cell r="C82" t="str">
            <v>ТП-387</v>
          </cell>
          <cell r="F82">
            <v>200.07</v>
          </cell>
          <cell r="J82">
            <v>324.91000000000003</v>
          </cell>
        </row>
        <row r="83">
          <cell r="C83" t="str">
            <v>ТП-388</v>
          </cell>
          <cell r="F83">
            <v>217.76</v>
          </cell>
          <cell r="J83">
            <v>150.06</v>
          </cell>
        </row>
        <row r="84">
          <cell r="C84" t="str">
            <v>ТП-389</v>
          </cell>
          <cell r="F84">
            <v>276.92</v>
          </cell>
          <cell r="J84">
            <v>261.70999999999998</v>
          </cell>
        </row>
        <row r="85">
          <cell r="C85" t="str">
            <v>ТП-391</v>
          </cell>
          <cell r="F85">
            <v>213.26</v>
          </cell>
          <cell r="J85">
            <v>212.21</v>
          </cell>
        </row>
        <row r="86">
          <cell r="C86" t="str">
            <v>ТП-405К</v>
          </cell>
          <cell r="F86">
            <v>188.24</v>
          </cell>
          <cell r="J86">
            <v>145.13</v>
          </cell>
        </row>
        <row r="87">
          <cell r="C87" t="str">
            <v>ТП-406</v>
          </cell>
          <cell r="F87">
            <v>135.12</v>
          </cell>
          <cell r="J87">
            <v>142.28</v>
          </cell>
        </row>
        <row r="88">
          <cell r="C88" t="str">
            <v>ТП-407</v>
          </cell>
          <cell r="F88">
            <v>129.88999999999999</v>
          </cell>
          <cell r="J88">
            <v>111.63</v>
          </cell>
        </row>
        <row r="89">
          <cell r="C89" t="str">
            <v>ТП-408</v>
          </cell>
          <cell r="F89">
            <v>229.34</v>
          </cell>
          <cell r="J89">
            <v>163.43</v>
          </cell>
        </row>
        <row r="90">
          <cell r="C90" t="str">
            <v>ТП-409</v>
          </cell>
          <cell r="F90">
            <v>193.38</v>
          </cell>
          <cell r="J90">
            <v>170.84</v>
          </cell>
        </row>
        <row r="91">
          <cell r="C91" t="str">
            <v>ТП-410</v>
          </cell>
          <cell r="F91">
            <v>134.29</v>
          </cell>
          <cell r="J91"/>
        </row>
        <row r="92">
          <cell r="C92" t="str">
            <v>ТП-410</v>
          </cell>
          <cell r="F92"/>
          <cell r="J92">
            <v>245.71</v>
          </cell>
        </row>
        <row r="93">
          <cell r="C93" t="str">
            <v>ТП-411</v>
          </cell>
          <cell r="F93">
            <v>380.42</v>
          </cell>
          <cell r="J93">
            <v>98.98</v>
          </cell>
        </row>
        <row r="94">
          <cell r="C94" t="str">
            <v>ТП-412</v>
          </cell>
          <cell r="F94">
            <v>174.82</v>
          </cell>
          <cell r="J94">
            <v>95.63</v>
          </cell>
        </row>
        <row r="95">
          <cell r="C95" t="str">
            <v>ТП-413</v>
          </cell>
          <cell r="F95">
            <v>60</v>
          </cell>
          <cell r="J95">
            <v>87.22</v>
          </cell>
        </row>
        <row r="96">
          <cell r="C96" t="str">
            <v>ТП-414</v>
          </cell>
          <cell r="F96">
            <v>249.23</v>
          </cell>
          <cell r="J96">
            <v>158.59</v>
          </cell>
        </row>
        <row r="97">
          <cell r="C97" t="str">
            <v>ТП-415</v>
          </cell>
          <cell r="F97">
            <v>72.760000000000005</v>
          </cell>
          <cell r="J97"/>
        </row>
        <row r="98">
          <cell r="C98" t="str">
            <v>ТП-422</v>
          </cell>
          <cell r="F98">
            <v>287.66000000000003</v>
          </cell>
          <cell r="J98">
            <v>229.23</v>
          </cell>
        </row>
        <row r="99">
          <cell r="C99" t="str">
            <v>ТП-423</v>
          </cell>
          <cell r="F99">
            <v>172.87</v>
          </cell>
          <cell r="J99">
            <v>148.38</v>
          </cell>
        </row>
        <row r="100">
          <cell r="C100" t="str">
            <v>ТП-424</v>
          </cell>
          <cell r="F100">
            <v>240.92</v>
          </cell>
          <cell r="J100">
            <v>214.53</v>
          </cell>
        </row>
        <row r="101">
          <cell r="C101" t="str">
            <v>ТП-465</v>
          </cell>
          <cell r="F101">
            <v>259.85000000000002</v>
          </cell>
          <cell r="J101">
            <v>283.27</v>
          </cell>
        </row>
        <row r="102">
          <cell r="C102" t="str">
            <v>ТП-466</v>
          </cell>
          <cell r="F102">
            <v>170.19</v>
          </cell>
          <cell r="J102">
            <v>278.87</v>
          </cell>
        </row>
        <row r="103">
          <cell r="C103" t="str">
            <v>ТП-467</v>
          </cell>
          <cell r="F103">
            <v>231.75</v>
          </cell>
          <cell r="J103">
            <v>158.63</v>
          </cell>
        </row>
        <row r="104">
          <cell r="C104" t="str">
            <v>ТП-472</v>
          </cell>
          <cell r="F104">
            <v>316.10000000000002</v>
          </cell>
          <cell r="J104">
            <v>43.83</v>
          </cell>
        </row>
        <row r="105">
          <cell r="C105" t="str">
            <v>ТП-473</v>
          </cell>
          <cell r="F105">
            <v>120</v>
          </cell>
          <cell r="J105">
            <v>195.86</v>
          </cell>
        </row>
        <row r="106">
          <cell r="C106" t="str">
            <v>ТП-474</v>
          </cell>
          <cell r="F106">
            <v>147.94</v>
          </cell>
          <cell r="J106">
            <v>227.98</v>
          </cell>
        </row>
        <row r="107">
          <cell r="C107" t="str">
            <v>ТП-475</v>
          </cell>
          <cell r="F107">
            <v>66.83</v>
          </cell>
          <cell r="J107">
            <v>152.31</v>
          </cell>
        </row>
        <row r="108">
          <cell r="C108" t="str">
            <v>ТП-476</v>
          </cell>
          <cell r="F108">
            <v>171.64</v>
          </cell>
          <cell r="J108">
            <v>71.260000000000005</v>
          </cell>
        </row>
        <row r="109">
          <cell r="C109" t="str">
            <v>ТП-477</v>
          </cell>
          <cell r="F109">
            <v>239.94</v>
          </cell>
          <cell r="J109">
            <v>102.66</v>
          </cell>
        </row>
        <row r="110">
          <cell r="C110" t="str">
            <v>ТП-501</v>
          </cell>
          <cell r="F110">
            <v>301.33999999999997</v>
          </cell>
          <cell r="J110">
            <v>145.05000000000001</v>
          </cell>
        </row>
        <row r="111">
          <cell r="C111" t="str">
            <v>ТП-502</v>
          </cell>
          <cell r="F111">
            <v>121.25</v>
          </cell>
          <cell r="J111">
            <v>263.81</v>
          </cell>
        </row>
        <row r="112">
          <cell r="C112" t="str">
            <v>ТП-503</v>
          </cell>
          <cell r="F112">
            <v>308.08</v>
          </cell>
          <cell r="J112">
            <v>244.3</v>
          </cell>
        </row>
        <row r="113">
          <cell r="C113" t="str">
            <v>ТП-504</v>
          </cell>
          <cell r="F113">
            <v>191.63</v>
          </cell>
          <cell r="J113">
            <v>170.34</v>
          </cell>
        </row>
        <row r="114">
          <cell r="C114" t="str">
            <v>ТП-505</v>
          </cell>
          <cell r="F114">
            <v>235.98</v>
          </cell>
          <cell r="J114">
            <v>243.56</v>
          </cell>
        </row>
        <row r="115">
          <cell r="C115" t="str">
            <v>ТП-506</v>
          </cell>
          <cell r="F115">
            <v>211.18</v>
          </cell>
          <cell r="J115">
            <v>156.12</v>
          </cell>
        </row>
        <row r="116">
          <cell r="C116" t="str">
            <v>ТП-507</v>
          </cell>
          <cell r="F116">
            <v>314.33999999999997</v>
          </cell>
          <cell r="J116">
            <v>87.95</v>
          </cell>
        </row>
        <row r="117">
          <cell r="C117" t="str">
            <v>ТП-508</v>
          </cell>
          <cell r="F117">
            <v>315.77999999999997</v>
          </cell>
          <cell r="J117">
            <v>175.98</v>
          </cell>
        </row>
        <row r="118">
          <cell r="C118" t="str">
            <v>ТП-510Т</v>
          </cell>
          <cell r="F118">
            <v>252.6</v>
          </cell>
          <cell r="J118">
            <v>154</v>
          </cell>
        </row>
        <row r="119">
          <cell r="C119" t="str">
            <v>ТП-511</v>
          </cell>
          <cell r="F119">
            <v>207.77</v>
          </cell>
          <cell r="J119">
            <v>141.56</v>
          </cell>
        </row>
        <row r="120">
          <cell r="C120" t="str">
            <v>ТП-512</v>
          </cell>
          <cell r="F120">
            <v>273.88</v>
          </cell>
          <cell r="J120">
            <v>169.59</v>
          </cell>
        </row>
        <row r="121">
          <cell r="C121" t="str">
            <v>ТП-513</v>
          </cell>
          <cell r="F121">
            <v>485.94</v>
          </cell>
          <cell r="J121">
            <v>244.77</v>
          </cell>
        </row>
        <row r="122">
          <cell r="C122" t="str">
            <v>ТП-515</v>
          </cell>
          <cell r="F122">
            <v>58.02</v>
          </cell>
          <cell r="J122">
            <v>169.13</v>
          </cell>
        </row>
        <row r="123">
          <cell r="C123" t="str">
            <v>ТП-516</v>
          </cell>
          <cell r="F123">
            <v>154.18</v>
          </cell>
          <cell r="J123">
            <v>374.59</v>
          </cell>
        </row>
        <row r="124">
          <cell r="C124" t="str">
            <v>ТП-517</v>
          </cell>
          <cell r="F124">
            <v>207.06</v>
          </cell>
          <cell r="J124">
            <v>156.75</v>
          </cell>
        </row>
        <row r="125">
          <cell r="C125" t="str">
            <v>ТП-518</v>
          </cell>
          <cell r="F125">
            <v>99.3</v>
          </cell>
          <cell r="J125">
            <v>88.48</v>
          </cell>
        </row>
        <row r="126">
          <cell r="C126" t="str">
            <v>ТП-520</v>
          </cell>
          <cell r="F126">
            <v>84.56</v>
          </cell>
          <cell r="J126">
            <v>40.85</v>
          </cell>
        </row>
        <row r="127">
          <cell r="C127" t="str">
            <v>ТП-522</v>
          </cell>
          <cell r="F127">
            <v>125.19</v>
          </cell>
          <cell r="J127">
            <v>146.94999999999999</v>
          </cell>
        </row>
        <row r="128">
          <cell r="C128" t="str">
            <v>ТП-524</v>
          </cell>
          <cell r="F128">
            <v>181.1</v>
          </cell>
          <cell r="J128">
            <v>116.47</v>
          </cell>
        </row>
        <row r="129">
          <cell r="C129" t="str">
            <v>ТП-558П</v>
          </cell>
          <cell r="F129">
            <v>232.25</v>
          </cell>
          <cell r="J129"/>
        </row>
        <row r="130">
          <cell r="C130" t="str">
            <v>ТП-600</v>
          </cell>
          <cell r="F130">
            <v>230.32</v>
          </cell>
          <cell r="J130"/>
        </row>
        <row r="131">
          <cell r="C131" t="str">
            <v>ТП-601</v>
          </cell>
          <cell r="F131">
            <v>138.21</v>
          </cell>
          <cell r="J131"/>
        </row>
        <row r="132">
          <cell r="C132" t="str">
            <v>ТП-602</v>
          </cell>
          <cell r="F132">
            <v>130.24</v>
          </cell>
          <cell r="J132"/>
        </row>
        <row r="133">
          <cell r="C133" t="str">
            <v>ТП-603</v>
          </cell>
          <cell r="F133">
            <v>105.75</v>
          </cell>
          <cell r="J133"/>
        </row>
        <row r="134">
          <cell r="C134" t="str">
            <v>ТП-604</v>
          </cell>
          <cell r="F134">
            <v>86.39</v>
          </cell>
          <cell r="J134"/>
        </row>
        <row r="135">
          <cell r="C135" t="str">
            <v>ТП-605</v>
          </cell>
          <cell r="F135">
            <v>90.81</v>
          </cell>
          <cell r="J135"/>
        </row>
        <row r="136">
          <cell r="C136" t="str">
            <v>ТП-606</v>
          </cell>
          <cell r="F136">
            <v>116.45</v>
          </cell>
          <cell r="J136"/>
        </row>
        <row r="137">
          <cell r="C137" t="str">
            <v>ТП-607</v>
          </cell>
          <cell r="F137">
            <v>149.47999999999999</v>
          </cell>
          <cell r="J137"/>
        </row>
        <row r="138">
          <cell r="C138" t="str">
            <v>ТП-607П-бис</v>
          </cell>
          <cell r="F138">
            <v>61.59</v>
          </cell>
          <cell r="J138">
            <v>45.06</v>
          </cell>
        </row>
        <row r="139">
          <cell r="C139" t="str">
            <v>ТП-608</v>
          </cell>
          <cell r="F139">
            <v>95.8</v>
          </cell>
          <cell r="J139"/>
        </row>
        <row r="140">
          <cell r="C140" t="str">
            <v>ТП-609</v>
          </cell>
          <cell r="F140">
            <v>59.61</v>
          </cell>
          <cell r="J140"/>
        </row>
        <row r="141">
          <cell r="C141" t="str">
            <v>ТП-610</v>
          </cell>
          <cell r="F141">
            <v>120.56</v>
          </cell>
          <cell r="J141"/>
        </row>
        <row r="142">
          <cell r="C142" t="str">
            <v>ТП-611</v>
          </cell>
          <cell r="F142">
            <v>78.16</v>
          </cell>
          <cell r="J142"/>
        </row>
        <row r="143">
          <cell r="C143" t="str">
            <v>ТП-612</v>
          </cell>
          <cell r="F143">
            <v>148.94</v>
          </cell>
          <cell r="J143"/>
        </row>
        <row r="144">
          <cell r="C144" t="str">
            <v>ТП-613</v>
          </cell>
          <cell r="F144">
            <v>90.68</v>
          </cell>
          <cell r="J144"/>
        </row>
        <row r="145">
          <cell r="C145" t="str">
            <v>ТП-614</v>
          </cell>
          <cell r="F145">
            <v>223.51</v>
          </cell>
          <cell r="J145"/>
        </row>
        <row r="146">
          <cell r="C146" t="str">
            <v>ТП-615</v>
          </cell>
          <cell r="F146">
            <v>111.88</v>
          </cell>
          <cell r="J146"/>
        </row>
        <row r="147">
          <cell r="C147" t="str">
            <v>ТП-616</v>
          </cell>
          <cell r="F147">
            <v>221.11</v>
          </cell>
          <cell r="J147"/>
        </row>
        <row r="148">
          <cell r="C148" t="str">
            <v>ТП-617</v>
          </cell>
          <cell r="F148">
            <v>196.4</v>
          </cell>
          <cell r="J148"/>
        </row>
        <row r="149">
          <cell r="C149" t="str">
            <v>ТП-618</v>
          </cell>
          <cell r="F149">
            <v>199.5</v>
          </cell>
          <cell r="J149"/>
        </row>
        <row r="150">
          <cell r="C150" t="str">
            <v>ТП-620П</v>
          </cell>
          <cell r="F150">
            <v>212.31</v>
          </cell>
          <cell r="J150"/>
        </row>
        <row r="151">
          <cell r="C151" t="str">
            <v>ТП-621П</v>
          </cell>
          <cell r="F151">
            <v>108.83</v>
          </cell>
          <cell r="J151"/>
        </row>
        <row r="152">
          <cell r="C152" t="str">
            <v>ТП-622</v>
          </cell>
          <cell r="F152">
            <v>294.49</v>
          </cell>
          <cell r="J152">
            <v>289.45999999999998</v>
          </cell>
        </row>
        <row r="153">
          <cell r="C153" t="str">
            <v>ТП-623П</v>
          </cell>
          <cell r="F153">
            <v>146.72</v>
          </cell>
          <cell r="J153">
            <v>254.1</v>
          </cell>
        </row>
        <row r="154">
          <cell r="C154" t="str">
            <v>ТП-626</v>
          </cell>
          <cell r="F154">
            <v>185.65</v>
          </cell>
          <cell r="J154"/>
        </row>
        <row r="155">
          <cell r="C155" t="str">
            <v>ТП-629</v>
          </cell>
          <cell r="F155">
            <v>113.94</v>
          </cell>
          <cell r="J155"/>
        </row>
        <row r="156">
          <cell r="C156" t="str">
            <v>ТП-631</v>
          </cell>
          <cell r="F156">
            <v>133.03</v>
          </cell>
          <cell r="J156"/>
        </row>
        <row r="157">
          <cell r="C157" t="str">
            <v>ТП-631-1П</v>
          </cell>
          <cell r="F157">
            <v>226.81</v>
          </cell>
          <cell r="J157">
            <v>126.34</v>
          </cell>
        </row>
        <row r="158">
          <cell r="C158" t="str">
            <v>ТП-632</v>
          </cell>
          <cell r="F158">
            <v>182.83</v>
          </cell>
          <cell r="J158"/>
        </row>
        <row r="159">
          <cell r="C159" t="str">
            <v>ТП-633</v>
          </cell>
          <cell r="F159">
            <v>277.92</v>
          </cell>
          <cell r="J159"/>
        </row>
        <row r="160">
          <cell r="C160" t="str">
            <v>ТП-634</v>
          </cell>
          <cell r="F160">
            <v>82.93</v>
          </cell>
          <cell r="J160"/>
        </row>
        <row r="161">
          <cell r="C161" t="str">
            <v>ТП-635</v>
          </cell>
          <cell r="F161">
            <v>215.02</v>
          </cell>
          <cell r="J161"/>
        </row>
        <row r="162">
          <cell r="C162" t="str">
            <v>ТП-636</v>
          </cell>
          <cell r="F162">
            <v>174.29</v>
          </cell>
          <cell r="J162"/>
        </row>
        <row r="163">
          <cell r="C163" t="str">
            <v>ТП-637-1П</v>
          </cell>
          <cell r="F163">
            <v>363.61</v>
          </cell>
          <cell r="J163">
            <v>292.89999999999998</v>
          </cell>
        </row>
        <row r="164">
          <cell r="C164" t="str">
            <v>ТП-638-1П</v>
          </cell>
          <cell r="F164">
            <v>391.98</v>
          </cell>
          <cell r="J164">
            <v>250.7</v>
          </cell>
        </row>
        <row r="165">
          <cell r="C165" t="str">
            <v>ТП-639</v>
          </cell>
          <cell r="F165">
            <v>203.21</v>
          </cell>
          <cell r="J165"/>
        </row>
        <row r="166">
          <cell r="C166" t="str">
            <v>ТП-640</v>
          </cell>
          <cell r="F166">
            <v>220.19</v>
          </cell>
          <cell r="J166"/>
        </row>
        <row r="167">
          <cell r="C167" t="str">
            <v>ТП-644</v>
          </cell>
          <cell r="F167">
            <v>68.040000000000006</v>
          </cell>
          <cell r="J167"/>
        </row>
        <row r="168">
          <cell r="C168" t="str">
            <v>ТП-645</v>
          </cell>
          <cell r="F168">
            <v>161.22</v>
          </cell>
          <cell r="J168"/>
        </row>
        <row r="169">
          <cell r="C169" t="str">
            <v>ТП-646</v>
          </cell>
          <cell r="F169">
            <v>302.19</v>
          </cell>
          <cell r="J169"/>
        </row>
        <row r="170">
          <cell r="C170" t="str">
            <v>ТП-647</v>
          </cell>
          <cell r="F170">
            <v>120.98</v>
          </cell>
          <cell r="J170"/>
        </row>
        <row r="171">
          <cell r="C171" t="str">
            <v>ТП-648</v>
          </cell>
          <cell r="F171">
            <v>131.09</v>
          </cell>
          <cell r="J171"/>
        </row>
        <row r="172">
          <cell r="C172" t="str">
            <v>ТП-650</v>
          </cell>
          <cell r="F172">
            <v>252.92</v>
          </cell>
          <cell r="J172"/>
        </row>
        <row r="173">
          <cell r="C173" t="str">
            <v>ТП-651</v>
          </cell>
          <cell r="F173">
            <v>289.95</v>
          </cell>
          <cell r="J173"/>
        </row>
        <row r="174">
          <cell r="C174" t="str">
            <v>ТП-652</v>
          </cell>
          <cell r="F174">
            <v>226.3</v>
          </cell>
          <cell r="J174"/>
        </row>
        <row r="175">
          <cell r="C175" t="str">
            <v>ТП-653</v>
          </cell>
          <cell r="F175">
            <v>209.98</v>
          </cell>
          <cell r="J175"/>
        </row>
        <row r="176">
          <cell r="C176" t="str">
            <v>ТП-662</v>
          </cell>
          <cell r="F176">
            <v>158.65</v>
          </cell>
          <cell r="J176"/>
        </row>
        <row r="177">
          <cell r="C177" t="str">
            <v>ТП-663</v>
          </cell>
          <cell r="F177">
            <v>127.22</v>
          </cell>
          <cell r="J177"/>
        </row>
        <row r="178">
          <cell r="C178" t="str">
            <v>ТП-664-бис</v>
          </cell>
          <cell r="F178">
            <v>175.25</v>
          </cell>
          <cell r="J178"/>
        </row>
        <row r="179">
          <cell r="C179" t="str">
            <v>ТП-667</v>
          </cell>
          <cell r="F179">
            <v>182.06</v>
          </cell>
          <cell r="J179"/>
        </row>
        <row r="180">
          <cell r="C180" t="str">
            <v>ТП-668</v>
          </cell>
          <cell r="F180">
            <v>169.89</v>
          </cell>
          <cell r="J180"/>
        </row>
        <row r="181">
          <cell r="C181" t="str">
            <v>ТП-669</v>
          </cell>
          <cell r="F181">
            <v>179.17</v>
          </cell>
          <cell r="J181"/>
        </row>
        <row r="182">
          <cell r="C182" t="str">
            <v>ТП-693</v>
          </cell>
          <cell r="F182">
            <v>244.72</v>
          </cell>
          <cell r="J182"/>
        </row>
        <row r="183">
          <cell r="C183" t="str">
            <v>ТП-694П</v>
          </cell>
          <cell r="F183">
            <v>119.91</v>
          </cell>
          <cell r="J183"/>
        </row>
        <row r="184">
          <cell r="C184" t="str">
            <v>ТП-696</v>
          </cell>
          <cell r="F184">
            <v>38.78</v>
          </cell>
          <cell r="J184"/>
        </row>
        <row r="185">
          <cell r="C185" t="str">
            <v>КТПН-701-1П</v>
          </cell>
          <cell r="F185">
            <v>159.77000000000001</v>
          </cell>
          <cell r="J185"/>
        </row>
        <row r="186">
          <cell r="C186" t="str">
            <v>КТПН-701-2П</v>
          </cell>
          <cell r="F186">
            <v>207.02</v>
          </cell>
          <cell r="J186"/>
        </row>
        <row r="187">
          <cell r="C187" t="str">
            <v>КТПН-701-3П</v>
          </cell>
          <cell r="F187">
            <v>200.1</v>
          </cell>
          <cell r="J187"/>
        </row>
        <row r="188">
          <cell r="C188" t="str">
            <v>КТПН-701-4П</v>
          </cell>
          <cell r="F188">
            <v>402.99</v>
          </cell>
          <cell r="J188"/>
        </row>
        <row r="189">
          <cell r="C189" t="str">
            <v>ТП-735</v>
          </cell>
          <cell r="F189">
            <v>41.17</v>
          </cell>
          <cell r="J189">
            <v>15.06</v>
          </cell>
        </row>
        <row r="190">
          <cell r="C190" t="str">
            <v>ТП-737</v>
          </cell>
          <cell r="F190">
            <v>80.36</v>
          </cell>
          <cell r="J190">
            <v>239.56</v>
          </cell>
        </row>
        <row r="191">
          <cell r="C191" t="str">
            <v>ТП-738</v>
          </cell>
          <cell r="F191">
            <v>95.38</v>
          </cell>
          <cell r="J191">
            <v>132.88999999999999</v>
          </cell>
        </row>
        <row r="192">
          <cell r="C192" t="str">
            <v>ТП-739</v>
          </cell>
          <cell r="F192">
            <v>130.99</v>
          </cell>
          <cell r="J192">
            <v>45.71</v>
          </cell>
        </row>
        <row r="193">
          <cell r="C193" t="str">
            <v>ТП-758</v>
          </cell>
          <cell r="F193">
            <v>137.02000000000001</v>
          </cell>
          <cell r="J193"/>
        </row>
        <row r="194">
          <cell r="C194" t="str">
            <v>ТП-782</v>
          </cell>
          <cell r="F194">
            <v>118.65</v>
          </cell>
          <cell r="J194"/>
        </row>
        <row r="195">
          <cell r="C195" t="str">
            <v>ТП-783</v>
          </cell>
          <cell r="F195">
            <v>193.74</v>
          </cell>
          <cell r="J195"/>
        </row>
        <row r="196">
          <cell r="C196" t="str">
            <v>ТП-783-1Т</v>
          </cell>
          <cell r="F196">
            <v>193.74</v>
          </cell>
          <cell r="J196">
            <v>273.38</v>
          </cell>
        </row>
        <row r="197">
          <cell r="C197" t="str">
            <v>ТП-800</v>
          </cell>
          <cell r="F197">
            <v>383.48</v>
          </cell>
          <cell r="J197">
            <v>239</v>
          </cell>
        </row>
        <row r="198">
          <cell r="C198" t="str">
            <v>ТП-801</v>
          </cell>
          <cell r="F198">
            <v>317.14999999999998</v>
          </cell>
          <cell r="J198">
            <v>149.26</v>
          </cell>
        </row>
        <row r="199">
          <cell r="C199" t="str">
            <v>ТП-802</v>
          </cell>
          <cell r="F199">
            <v>272.26</v>
          </cell>
          <cell r="J199">
            <v>312.91000000000003</v>
          </cell>
        </row>
        <row r="200">
          <cell r="C200" t="str">
            <v>ТП-803</v>
          </cell>
          <cell r="F200">
            <v>220.14</v>
          </cell>
          <cell r="J200">
            <v>206.32</v>
          </cell>
        </row>
        <row r="201">
          <cell r="C201" t="str">
            <v>ТП-804</v>
          </cell>
          <cell r="F201">
            <v>277.82</v>
          </cell>
          <cell r="J201">
            <v>117.02</v>
          </cell>
        </row>
        <row r="202">
          <cell r="C202" t="str">
            <v>ТП-805</v>
          </cell>
          <cell r="F202">
            <v>369.16</v>
          </cell>
          <cell r="J202">
            <v>59.29</v>
          </cell>
        </row>
        <row r="203">
          <cell r="C203" t="str">
            <v>2КТПН-807</v>
          </cell>
          <cell r="F203">
            <v>118.48</v>
          </cell>
          <cell r="J203">
            <v>141.81</v>
          </cell>
        </row>
        <row r="204">
          <cell r="C204" t="str">
            <v>ТП-808</v>
          </cell>
          <cell r="F204">
            <v>437.54</v>
          </cell>
          <cell r="J204">
            <v>96.25</v>
          </cell>
        </row>
        <row r="205">
          <cell r="C205" t="str">
            <v>ТП-811</v>
          </cell>
          <cell r="F205">
            <v>140.6</v>
          </cell>
          <cell r="J205">
            <v>214.92</v>
          </cell>
        </row>
        <row r="206">
          <cell r="C206" t="str">
            <v>ТП-815</v>
          </cell>
          <cell r="F206">
            <v>167.82</v>
          </cell>
          <cell r="J206"/>
        </row>
        <row r="207">
          <cell r="C207" t="str">
            <v>ТП-816</v>
          </cell>
          <cell r="F207">
            <v>352.07</v>
          </cell>
          <cell r="J207">
            <v>167.82</v>
          </cell>
        </row>
        <row r="208">
          <cell r="C208" t="str">
            <v>ТП-816Т</v>
          </cell>
          <cell r="F208">
            <v>243.91</v>
          </cell>
          <cell r="J208"/>
        </row>
        <row r="209">
          <cell r="C209" t="str">
            <v>ТП-817</v>
          </cell>
          <cell r="F209">
            <v>466.33</v>
          </cell>
          <cell r="J209">
            <v>221.18</v>
          </cell>
        </row>
        <row r="210">
          <cell r="C210" t="str">
            <v>ТП-817Т</v>
          </cell>
          <cell r="F210">
            <v>193.31</v>
          </cell>
          <cell r="J210"/>
        </row>
        <row r="211">
          <cell r="C211" t="str">
            <v>ТП-819</v>
          </cell>
          <cell r="F211">
            <v>196.38</v>
          </cell>
          <cell r="J211">
            <v>264.64999999999998</v>
          </cell>
        </row>
        <row r="212">
          <cell r="C212" t="str">
            <v>ТП-819Т</v>
          </cell>
          <cell r="F212">
            <v>78.48</v>
          </cell>
          <cell r="J212">
            <v>49.17</v>
          </cell>
        </row>
        <row r="213">
          <cell r="C213" t="str">
            <v>ТП-820</v>
          </cell>
          <cell r="F213">
            <v>131.88999999999999</v>
          </cell>
          <cell r="J213"/>
        </row>
        <row r="214">
          <cell r="C214" t="str">
            <v>ТП-823</v>
          </cell>
          <cell r="F214">
            <v>218.87</v>
          </cell>
          <cell r="J214"/>
        </row>
        <row r="215">
          <cell r="C215" t="str">
            <v>ТП-824</v>
          </cell>
          <cell r="F215">
            <v>45.29</v>
          </cell>
          <cell r="J215">
            <v>29.13</v>
          </cell>
        </row>
        <row r="216">
          <cell r="C216" t="str">
            <v>ТП-834</v>
          </cell>
          <cell r="F216">
            <v>42.72</v>
          </cell>
          <cell r="J216">
            <v>111.4</v>
          </cell>
        </row>
        <row r="217">
          <cell r="C217" t="str">
            <v>ТП-836</v>
          </cell>
          <cell r="F217">
            <v>105.97</v>
          </cell>
          <cell r="J217">
            <v>102.25</v>
          </cell>
        </row>
        <row r="218">
          <cell r="C218" t="str">
            <v>ТП-840</v>
          </cell>
          <cell r="F218">
            <v>79.569999999999993</v>
          </cell>
          <cell r="J218"/>
        </row>
        <row r="219">
          <cell r="C219" t="str">
            <v>ТП-844-1Т</v>
          </cell>
          <cell r="F219">
            <v>117.79</v>
          </cell>
          <cell r="J219">
            <v>129.66999999999999</v>
          </cell>
        </row>
        <row r="220">
          <cell r="C220" t="str">
            <v>ТП-849г</v>
          </cell>
          <cell r="F220">
            <v>177.16</v>
          </cell>
          <cell r="J220">
            <v>18.64</v>
          </cell>
        </row>
        <row r="221">
          <cell r="C221" t="str">
            <v>ТП-884</v>
          </cell>
          <cell r="F221">
            <v>318.27</v>
          </cell>
          <cell r="J221">
            <v>81.44</v>
          </cell>
        </row>
        <row r="222">
          <cell r="C222" t="str">
            <v>ТП-897</v>
          </cell>
          <cell r="F222">
            <v>280.5</v>
          </cell>
          <cell r="J222">
            <v>150.03</v>
          </cell>
        </row>
        <row r="223">
          <cell r="C223" t="str">
            <v>ТП-900</v>
          </cell>
          <cell r="F223">
            <v>253.82</v>
          </cell>
          <cell r="J223"/>
        </row>
        <row r="224">
          <cell r="C224" t="str">
            <v>ТП-903</v>
          </cell>
          <cell r="F224">
            <v>142.07</v>
          </cell>
          <cell r="J224"/>
        </row>
        <row r="225">
          <cell r="C225" t="str">
            <v>ТП-904</v>
          </cell>
          <cell r="F225">
            <v>142.88999999999999</v>
          </cell>
          <cell r="J225"/>
        </row>
        <row r="226">
          <cell r="C226" t="str">
            <v>ТП-905</v>
          </cell>
          <cell r="F226">
            <v>105.48</v>
          </cell>
          <cell r="J226"/>
        </row>
        <row r="227">
          <cell r="C227" t="str">
            <v>ТП-906</v>
          </cell>
          <cell r="F227">
            <v>219.61</v>
          </cell>
          <cell r="J227"/>
        </row>
        <row r="228">
          <cell r="C228" t="str">
            <v>ТП-907</v>
          </cell>
          <cell r="F228">
            <v>185.63</v>
          </cell>
          <cell r="J228"/>
        </row>
        <row r="229">
          <cell r="C229" t="str">
            <v>ТП-908</v>
          </cell>
          <cell r="F229">
            <v>158.80000000000001</v>
          </cell>
          <cell r="J229"/>
        </row>
        <row r="230">
          <cell r="C230" t="str">
            <v>ТП-909</v>
          </cell>
          <cell r="F230">
            <v>63.53</v>
          </cell>
          <cell r="J230"/>
        </row>
        <row r="231">
          <cell r="C231" t="str">
            <v>ТП-910</v>
          </cell>
          <cell r="F231">
            <v>127.45</v>
          </cell>
          <cell r="J231"/>
        </row>
        <row r="232">
          <cell r="C232" t="str">
            <v>ТП-910-бис</v>
          </cell>
          <cell r="F232">
            <v>164.14</v>
          </cell>
          <cell r="J232"/>
        </row>
        <row r="233">
          <cell r="C233" t="str">
            <v>ТП-911</v>
          </cell>
          <cell r="F233">
            <v>227.55</v>
          </cell>
          <cell r="J233"/>
        </row>
        <row r="234">
          <cell r="C234" t="str">
            <v>ТП-912</v>
          </cell>
          <cell r="F234">
            <v>151.77000000000001</v>
          </cell>
          <cell r="J234"/>
        </row>
        <row r="235">
          <cell r="C235" t="str">
            <v>ТП-913</v>
          </cell>
          <cell r="F235">
            <v>354.91</v>
          </cell>
          <cell r="J235"/>
        </row>
        <row r="236">
          <cell r="C236" t="str">
            <v>ТП-914</v>
          </cell>
          <cell r="F236">
            <v>243.13</v>
          </cell>
          <cell r="J236"/>
        </row>
        <row r="237">
          <cell r="C237" t="str">
            <v>ТП-915</v>
          </cell>
          <cell r="F237">
            <v>144.47999999999999</v>
          </cell>
          <cell r="J237"/>
        </row>
        <row r="238">
          <cell r="C238" t="str">
            <v>ТП-917</v>
          </cell>
          <cell r="F238">
            <v>236.36</v>
          </cell>
          <cell r="J238"/>
        </row>
        <row r="239">
          <cell r="C239" t="str">
            <v>ТП-918</v>
          </cell>
          <cell r="F239">
            <v>183.71</v>
          </cell>
          <cell r="J239"/>
        </row>
        <row r="240">
          <cell r="C240" t="str">
            <v>ТП-919</v>
          </cell>
          <cell r="F240">
            <v>314.63</v>
          </cell>
          <cell r="J240"/>
        </row>
        <row r="241">
          <cell r="C241" t="str">
            <v>ТП-920</v>
          </cell>
          <cell r="F241">
            <v>282.81</v>
          </cell>
          <cell r="J241"/>
        </row>
        <row r="242">
          <cell r="C242" t="str">
            <v>ТП-921</v>
          </cell>
          <cell r="F242">
            <v>323.02999999999997</v>
          </cell>
          <cell r="J242"/>
        </row>
        <row r="243">
          <cell r="C243" t="str">
            <v>ТП-922</v>
          </cell>
          <cell r="F243">
            <v>138.69999999999999</v>
          </cell>
          <cell r="J243"/>
        </row>
        <row r="244">
          <cell r="C244" t="str">
            <v>ТП-923</v>
          </cell>
          <cell r="F244">
            <v>172.92</v>
          </cell>
          <cell r="J244"/>
        </row>
        <row r="245">
          <cell r="C245" t="str">
            <v>ТП-924</v>
          </cell>
          <cell r="F245">
            <v>234.04</v>
          </cell>
          <cell r="J245"/>
        </row>
        <row r="246">
          <cell r="C246" t="str">
            <v>ТП-924-1П</v>
          </cell>
          <cell r="F246">
            <v>30.1</v>
          </cell>
          <cell r="J246">
            <v>91.44</v>
          </cell>
        </row>
        <row r="247">
          <cell r="C247" t="str">
            <v>ТП-925</v>
          </cell>
          <cell r="F247">
            <v>104.99</v>
          </cell>
          <cell r="J247"/>
        </row>
        <row r="248">
          <cell r="C248" t="str">
            <v>ТП-926</v>
          </cell>
          <cell r="F248">
            <v>203.36</v>
          </cell>
          <cell r="J248"/>
        </row>
        <row r="249">
          <cell r="C249" t="str">
            <v>ТП-927</v>
          </cell>
          <cell r="F249">
            <v>183.05</v>
          </cell>
          <cell r="J249"/>
        </row>
        <row r="250">
          <cell r="C250" t="str">
            <v>ТП-928П</v>
          </cell>
          <cell r="F250">
            <v>51.36</v>
          </cell>
          <cell r="J250">
            <v>67.64</v>
          </cell>
        </row>
        <row r="251">
          <cell r="C251" t="str">
            <v>ТП-929П</v>
          </cell>
          <cell r="F251">
            <v>216.76</v>
          </cell>
          <cell r="J251">
            <v>106.14</v>
          </cell>
        </row>
        <row r="252">
          <cell r="C252" t="str">
            <v>ТП-931</v>
          </cell>
          <cell r="F252">
            <v>231.87</v>
          </cell>
          <cell r="J252">
            <v>67.7</v>
          </cell>
        </row>
        <row r="253">
          <cell r="C253" t="str">
            <v>ТП-932</v>
          </cell>
          <cell r="F253">
            <v>105.3</v>
          </cell>
          <cell r="J253">
            <v>153.97</v>
          </cell>
        </row>
        <row r="254">
          <cell r="C254" t="str">
            <v>ТП-933</v>
          </cell>
          <cell r="F254">
            <v>197.1</v>
          </cell>
          <cell r="J254">
            <v>125.14</v>
          </cell>
        </row>
        <row r="255">
          <cell r="C255" t="str">
            <v>ТП-934</v>
          </cell>
          <cell r="F255">
            <v>29.05</v>
          </cell>
          <cell r="J255">
            <v>64.099999999999994</v>
          </cell>
        </row>
        <row r="256">
          <cell r="C256" t="str">
            <v>ТП-935</v>
          </cell>
          <cell r="F256">
            <v>127.48</v>
          </cell>
          <cell r="J256">
            <v>49.46</v>
          </cell>
        </row>
        <row r="257">
          <cell r="C257" t="str">
            <v>ТП-936</v>
          </cell>
          <cell r="F257">
            <v>205.58</v>
          </cell>
          <cell r="J257">
            <v>394.42</v>
          </cell>
        </row>
        <row r="258">
          <cell r="C258" t="str">
            <v>ТП-937П</v>
          </cell>
          <cell r="F258">
            <v>175.38</v>
          </cell>
          <cell r="J258"/>
        </row>
        <row r="259">
          <cell r="C259" t="str">
            <v>ТП-938П</v>
          </cell>
          <cell r="F259">
            <v>158.63</v>
          </cell>
          <cell r="J259"/>
        </row>
        <row r="260">
          <cell r="C260" t="str">
            <v>ТП-939</v>
          </cell>
          <cell r="F260">
            <v>270.56</v>
          </cell>
          <cell r="J260"/>
        </row>
        <row r="261">
          <cell r="C261" t="str">
            <v>ТП-940</v>
          </cell>
          <cell r="F261">
            <v>183.87</v>
          </cell>
          <cell r="J261"/>
        </row>
        <row r="262">
          <cell r="C262" t="str">
            <v>ТП-941</v>
          </cell>
          <cell r="F262">
            <v>155.38</v>
          </cell>
          <cell r="J262"/>
        </row>
        <row r="263">
          <cell r="C263" t="str">
            <v>ТП-942</v>
          </cell>
          <cell r="F263">
            <v>200.03</v>
          </cell>
          <cell r="J263"/>
        </row>
        <row r="264">
          <cell r="C264" t="str">
            <v>ТП-943</v>
          </cell>
          <cell r="F264">
            <v>207.36</v>
          </cell>
          <cell r="J264"/>
        </row>
        <row r="265">
          <cell r="C265" t="str">
            <v>ТП-944</v>
          </cell>
          <cell r="F265">
            <v>184.76</v>
          </cell>
          <cell r="J265"/>
        </row>
        <row r="266">
          <cell r="C266" t="str">
            <v>ТП-945П</v>
          </cell>
          <cell r="F266">
            <v>141.63</v>
          </cell>
          <cell r="J266"/>
        </row>
        <row r="267">
          <cell r="C267" t="str">
            <v>ТП-946П</v>
          </cell>
          <cell r="F267">
            <v>171.05</v>
          </cell>
          <cell r="J267"/>
        </row>
        <row r="268">
          <cell r="C268" t="str">
            <v>ТП-947П</v>
          </cell>
          <cell r="F268">
            <v>104.67</v>
          </cell>
          <cell r="J268"/>
        </row>
        <row r="269">
          <cell r="C269" t="str">
            <v>ТП-948П</v>
          </cell>
          <cell r="F269">
            <v>109.07</v>
          </cell>
          <cell r="J269"/>
        </row>
        <row r="270">
          <cell r="C270" t="str">
            <v>ТП-950</v>
          </cell>
          <cell r="F270">
            <v>203.9</v>
          </cell>
          <cell r="J270"/>
        </row>
        <row r="271">
          <cell r="C271" t="str">
            <v>ТП-951</v>
          </cell>
          <cell r="F271">
            <v>145.77000000000001</v>
          </cell>
          <cell r="J271"/>
        </row>
        <row r="272">
          <cell r="C272" t="str">
            <v>ТП-952</v>
          </cell>
          <cell r="F272">
            <v>199.97</v>
          </cell>
          <cell r="J272"/>
        </row>
        <row r="273">
          <cell r="C273" t="str">
            <v>ТП-953</v>
          </cell>
          <cell r="F273">
            <v>296.7</v>
          </cell>
          <cell r="J273"/>
        </row>
        <row r="274">
          <cell r="C274" t="str">
            <v>ТП-954</v>
          </cell>
          <cell r="F274">
            <v>219.95</v>
          </cell>
          <cell r="J274"/>
        </row>
        <row r="275">
          <cell r="C275" t="str">
            <v>ТП-954-бис</v>
          </cell>
          <cell r="F275">
            <v>173.82</v>
          </cell>
          <cell r="J275"/>
        </row>
        <row r="276">
          <cell r="C276" t="str">
            <v>ТП-955</v>
          </cell>
          <cell r="F276">
            <v>149.54</v>
          </cell>
          <cell r="J276"/>
        </row>
        <row r="277">
          <cell r="C277" t="str">
            <v>ТП-964</v>
          </cell>
          <cell r="F277">
            <v>128.58000000000001</v>
          </cell>
          <cell r="J277"/>
        </row>
        <row r="278">
          <cell r="C278" t="str">
            <v>ТП-964-бис</v>
          </cell>
          <cell r="F278">
            <v>124.34</v>
          </cell>
          <cell r="J278"/>
        </row>
        <row r="279">
          <cell r="C279" t="str">
            <v>ТП-965</v>
          </cell>
          <cell r="F279">
            <v>219.9</v>
          </cell>
          <cell r="J279"/>
        </row>
        <row r="280">
          <cell r="C280" t="str">
            <v>ТП-966</v>
          </cell>
          <cell r="F280">
            <v>163.02000000000001</v>
          </cell>
          <cell r="J280">
            <v>346.43</v>
          </cell>
        </row>
        <row r="281">
          <cell r="C281" t="str">
            <v>ТП-967</v>
          </cell>
          <cell r="F281">
            <v>119.75</v>
          </cell>
          <cell r="J281">
            <v>163.69</v>
          </cell>
        </row>
        <row r="282">
          <cell r="C282" t="str">
            <v>ТП-968</v>
          </cell>
          <cell r="F282">
            <v>161.16</v>
          </cell>
          <cell r="J282">
            <v>227.86</v>
          </cell>
        </row>
        <row r="283">
          <cell r="C283" t="str">
            <v>ТП-969</v>
          </cell>
          <cell r="F283">
            <v>251.06</v>
          </cell>
          <cell r="J283">
            <v>159.38</v>
          </cell>
        </row>
        <row r="284">
          <cell r="C284" t="str">
            <v>ТП-971П</v>
          </cell>
          <cell r="F284">
            <v>211.79</v>
          </cell>
          <cell r="J284">
            <v>222.01</v>
          </cell>
        </row>
        <row r="285">
          <cell r="C285" t="str">
            <v>ТП-972П</v>
          </cell>
          <cell r="F285">
            <v>292.14999999999998</v>
          </cell>
          <cell r="J285">
            <v>228.87</v>
          </cell>
        </row>
        <row r="286">
          <cell r="C286" t="str">
            <v>ТП-973</v>
          </cell>
          <cell r="F286">
            <v>274.60000000000002</v>
          </cell>
          <cell r="J286">
            <v>237.87</v>
          </cell>
        </row>
        <row r="287">
          <cell r="C287" t="str">
            <v>ТП-974П</v>
          </cell>
          <cell r="F287">
            <v>304.23</v>
          </cell>
          <cell r="J287">
            <v>158.77000000000001</v>
          </cell>
        </row>
        <row r="288">
          <cell r="C288" t="str">
            <v>ТП-976П</v>
          </cell>
          <cell r="F288">
            <v>219.02</v>
          </cell>
          <cell r="J288">
            <v>210.1</v>
          </cell>
        </row>
        <row r="289">
          <cell r="C289" t="str">
            <v>ТП-977П</v>
          </cell>
          <cell r="F289">
            <v>203.26</v>
          </cell>
          <cell r="J289">
            <v>24.28</v>
          </cell>
        </row>
        <row r="290">
          <cell r="C290" t="str">
            <v>ТП-978П</v>
          </cell>
          <cell r="F290">
            <v>254.57</v>
          </cell>
          <cell r="J290">
            <v>183.04</v>
          </cell>
        </row>
        <row r="291">
          <cell r="C291" t="str">
            <v>ТП-979</v>
          </cell>
          <cell r="F291">
            <v>229.5</v>
          </cell>
          <cell r="J291">
            <v>320.3</v>
          </cell>
        </row>
        <row r="292">
          <cell r="C292" t="str">
            <v>ТП-980П</v>
          </cell>
          <cell r="F292">
            <v>128.80000000000001</v>
          </cell>
          <cell r="J292">
            <v>143.65</v>
          </cell>
        </row>
        <row r="293">
          <cell r="C293" t="str">
            <v>ТП-981</v>
          </cell>
          <cell r="F293">
            <v>249.88</v>
          </cell>
          <cell r="J293">
            <v>252.58</v>
          </cell>
        </row>
        <row r="294">
          <cell r="C294" t="str">
            <v>ТП-982</v>
          </cell>
          <cell r="F294">
            <v>244.35</v>
          </cell>
          <cell r="J294">
            <v>154.27000000000001</v>
          </cell>
        </row>
        <row r="295">
          <cell r="C295" t="str">
            <v>ТП-983</v>
          </cell>
          <cell r="F295">
            <v>145.53</v>
          </cell>
          <cell r="J295">
            <v>126.84</v>
          </cell>
        </row>
        <row r="296">
          <cell r="C296" t="str">
            <v>ТП-985</v>
          </cell>
          <cell r="F296">
            <v>162.41999999999999</v>
          </cell>
          <cell r="J296">
            <v>31.87</v>
          </cell>
        </row>
        <row r="297">
          <cell r="C297" t="str">
            <v>ТП-986П</v>
          </cell>
          <cell r="F297">
            <v>157.09</v>
          </cell>
          <cell r="J297">
            <v>206.57</v>
          </cell>
        </row>
        <row r="298">
          <cell r="C298" t="str">
            <v>ТП-987</v>
          </cell>
          <cell r="F298">
            <v>206.17</v>
          </cell>
          <cell r="J298">
            <v>282.52</v>
          </cell>
        </row>
        <row r="299">
          <cell r="C299" t="str">
            <v>ТП-988</v>
          </cell>
          <cell r="F299">
            <v>80.400000000000006</v>
          </cell>
          <cell r="J299">
            <v>183.6</v>
          </cell>
        </row>
        <row r="300">
          <cell r="C300" t="str">
            <v>ТП-989П</v>
          </cell>
          <cell r="F300">
            <v>388.72</v>
          </cell>
          <cell r="J300">
            <v>453.7</v>
          </cell>
        </row>
        <row r="301">
          <cell r="C301" t="str">
            <v>ТП-992</v>
          </cell>
          <cell r="F301">
            <v>172.33</v>
          </cell>
          <cell r="J301">
            <v>259.13</v>
          </cell>
        </row>
        <row r="302">
          <cell r="C302" t="str">
            <v>ТП-994</v>
          </cell>
          <cell r="F302">
            <v>211.85</v>
          </cell>
          <cell r="J302"/>
        </row>
        <row r="303">
          <cell r="C303" t="str">
            <v>ТП-995П</v>
          </cell>
          <cell r="F303">
            <v>114.12</v>
          </cell>
          <cell r="J303">
            <v>188.32</v>
          </cell>
        </row>
        <row r="304">
          <cell r="C304" t="str">
            <v>ТП-996</v>
          </cell>
          <cell r="F304">
            <v>194.73</v>
          </cell>
          <cell r="J304">
            <v>259.77999999999997</v>
          </cell>
        </row>
        <row r="305">
          <cell r="C305" t="str">
            <v>ТП-997</v>
          </cell>
          <cell r="F305">
            <v>199.16</v>
          </cell>
          <cell r="J305">
            <v>117.29</v>
          </cell>
        </row>
        <row r="306">
          <cell r="C306" t="str">
            <v>ТП-999</v>
          </cell>
          <cell r="F306">
            <v>53.72</v>
          </cell>
          <cell r="J306">
            <v>49.57</v>
          </cell>
        </row>
        <row r="307">
          <cell r="C307" t="str">
            <v>ТП-1001</v>
          </cell>
          <cell r="F307">
            <v>423.07</v>
          </cell>
          <cell r="J307">
            <v>236.23</v>
          </cell>
        </row>
        <row r="308">
          <cell r="C308" t="str">
            <v>КТП-1016</v>
          </cell>
          <cell r="F308">
            <v>55.27</v>
          </cell>
          <cell r="J308">
            <v>63.62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J335"/>
  <sheetViews>
    <sheetView tabSelected="1" topLeftCell="A7" zoomScaleNormal="100" workbookViewId="0">
      <selection activeCell="M20" sqref="M20"/>
    </sheetView>
  </sheetViews>
  <sheetFormatPr defaultRowHeight="12.75" x14ac:dyDescent="0.2"/>
  <cols>
    <col min="1" max="1" width="6.7109375" style="13" customWidth="1"/>
    <col min="2" max="2" width="15.7109375" style="14" customWidth="1"/>
    <col min="3" max="3" width="6.7109375" style="14" customWidth="1"/>
    <col min="4" max="4" width="32.42578125" style="14" customWidth="1"/>
    <col min="5" max="5" width="9.140625" style="14" customWidth="1"/>
    <col min="6" max="6" width="11" style="14" customWidth="1"/>
    <col min="7" max="7" width="9.140625" style="15" customWidth="1"/>
    <col min="8" max="8" width="9.140625" style="16" customWidth="1"/>
    <col min="9" max="10" width="9.140625" style="17"/>
    <col min="11" max="16384" width="9.140625" style="14"/>
  </cols>
  <sheetData>
    <row r="1" spans="1:10" x14ac:dyDescent="0.2">
      <c r="J1" s="18" t="s">
        <v>9</v>
      </c>
    </row>
    <row r="2" spans="1:10" x14ac:dyDescent="0.2">
      <c r="B2" s="52"/>
      <c r="C2" s="52"/>
      <c r="D2" s="52"/>
      <c r="E2" s="52"/>
      <c r="F2" s="52"/>
      <c r="G2" s="52"/>
      <c r="H2" s="19"/>
      <c r="J2" s="18"/>
    </row>
    <row r="3" spans="1:10" x14ac:dyDescent="0.2">
      <c r="B3" s="53" t="s">
        <v>10</v>
      </c>
      <c r="C3" s="53"/>
      <c r="D3" s="53"/>
      <c r="E3" s="53"/>
      <c r="F3" s="53"/>
      <c r="G3" s="53"/>
      <c r="H3" s="19"/>
      <c r="J3" s="18"/>
    </row>
    <row r="4" spans="1:10" x14ac:dyDescent="0.2">
      <c r="B4" s="54"/>
      <c r="C4" s="54"/>
      <c r="D4" s="54"/>
      <c r="E4" s="54"/>
      <c r="F4" s="54"/>
      <c r="G4" s="54"/>
      <c r="H4" s="19"/>
      <c r="J4" s="18"/>
    </row>
    <row r="5" spans="1:10" ht="17.25" customHeight="1" x14ac:dyDescent="0.2">
      <c r="B5" s="55" t="s">
        <v>1</v>
      </c>
      <c r="C5" s="55"/>
      <c r="D5" s="55"/>
      <c r="E5" s="55"/>
      <c r="F5" s="55"/>
      <c r="G5" s="55"/>
      <c r="H5" s="20"/>
      <c r="I5" s="56"/>
      <c r="J5" s="56"/>
    </row>
    <row r="6" spans="1:10" x14ac:dyDescent="0.2">
      <c r="B6" s="54" t="s">
        <v>11</v>
      </c>
      <c r="C6" s="54"/>
      <c r="D6" s="54"/>
      <c r="E6" s="54"/>
      <c r="F6" s="54"/>
      <c r="G6" s="54"/>
      <c r="I6" s="57"/>
      <c r="J6" s="57"/>
    </row>
    <row r="7" spans="1:10" ht="12.75" customHeight="1" x14ac:dyDescent="0.2">
      <c r="B7" s="55" t="s">
        <v>2</v>
      </c>
      <c r="C7" s="55"/>
      <c r="D7" s="55"/>
      <c r="E7" s="55"/>
      <c r="F7" s="55"/>
      <c r="G7" s="55"/>
      <c r="H7" s="20"/>
      <c r="I7" s="57"/>
      <c r="J7" s="57"/>
    </row>
    <row r="8" spans="1:10" x14ac:dyDescent="0.2">
      <c r="B8" s="38"/>
      <c r="C8" s="38"/>
    </row>
    <row r="9" spans="1:10" ht="57" customHeight="1" x14ac:dyDescent="0.2">
      <c r="A9" s="59" t="s">
        <v>6</v>
      </c>
      <c r="B9" s="60"/>
      <c r="C9" s="60"/>
      <c r="D9" s="60"/>
      <c r="E9" s="60"/>
      <c r="F9" s="60"/>
      <c r="G9" s="60"/>
      <c r="H9" s="60"/>
      <c r="I9" s="60"/>
      <c r="J9" s="61"/>
    </row>
    <row r="10" spans="1:10" ht="12" customHeight="1" x14ac:dyDescent="0.2">
      <c r="A10" s="21"/>
      <c r="B10" s="21"/>
      <c r="C10" s="21"/>
      <c r="D10" s="21"/>
      <c r="E10" s="21"/>
      <c r="F10" s="21"/>
      <c r="G10" s="22"/>
      <c r="H10" s="23"/>
    </row>
    <row r="11" spans="1:10" ht="12" customHeight="1" x14ac:dyDescent="0.2">
      <c r="A11" s="21"/>
      <c r="B11" s="62" t="s">
        <v>7</v>
      </c>
      <c r="C11" s="39"/>
      <c r="D11" s="63"/>
      <c r="E11" s="63"/>
      <c r="F11" s="40"/>
      <c r="G11" s="64"/>
      <c r="H11" s="65"/>
    </row>
    <row r="12" spans="1:10" ht="27.75" customHeight="1" x14ac:dyDescent="0.2">
      <c r="A12" s="21"/>
      <c r="B12" s="62"/>
      <c r="C12" s="39"/>
      <c r="D12" s="62"/>
      <c r="E12" s="62"/>
      <c r="F12" s="39"/>
      <c r="G12" s="66" t="s">
        <v>12</v>
      </c>
      <c r="H12" s="67"/>
    </row>
    <row r="13" spans="1:10" x14ac:dyDescent="0.2">
      <c r="A13" s="21"/>
      <c r="B13" s="62" t="s">
        <v>8</v>
      </c>
      <c r="C13" s="62"/>
      <c r="D13" s="62"/>
      <c r="E13" s="62"/>
      <c r="F13" s="39"/>
      <c r="G13" s="68">
        <v>44656</v>
      </c>
      <c r="H13" s="69"/>
    </row>
    <row r="14" spans="1:10" ht="12.75" customHeight="1" x14ac:dyDescent="0.2">
      <c r="A14" s="21"/>
      <c r="B14" s="62" t="s">
        <v>3</v>
      </c>
      <c r="C14" s="62"/>
      <c r="D14" s="62"/>
      <c r="E14" s="62"/>
      <c r="F14" s="39"/>
      <c r="G14" s="70" t="s">
        <v>637</v>
      </c>
      <c r="H14" s="71"/>
    </row>
    <row r="15" spans="1:10" x14ac:dyDescent="0.2">
      <c r="A15" s="21"/>
      <c r="B15" s="24"/>
      <c r="C15" s="24"/>
      <c r="D15" s="24"/>
      <c r="E15" s="24"/>
      <c r="F15" s="24"/>
      <c r="G15" s="25"/>
      <c r="H15" s="26"/>
    </row>
    <row r="16" spans="1:10" ht="15" x14ac:dyDescent="0.25">
      <c r="A16" s="72" t="s">
        <v>4</v>
      </c>
      <c r="B16" s="72"/>
      <c r="C16" s="72"/>
      <c r="D16" s="72"/>
      <c r="E16" s="72"/>
      <c r="F16" s="72"/>
      <c r="G16" s="72"/>
      <c r="H16" s="72"/>
      <c r="I16" s="72"/>
      <c r="J16" s="72"/>
    </row>
    <row r="17" spans="1:10" ht="15" x14ac:dyDescent="0.25">
      <c r="A17" s="27"/>
      <c r="B17" s="41"/>
      <c r="C17" s="41"/>
      <c r="D17" s="41"/>
      <c r="E17" s="41"/>
      <c r="F17" s="41"/>
      <c r="G17" s="28"/>
      <c r="H17" s="29"/>
    </row>
    <row r="18" spans="1:10" s="13" customFormat="1" x14ac:dyDescent="0.2">
      <c r="A18" s="58" t="s">
        <v>607</v>
      </c>
      <c r="B18" s="58"/>
      <c r="C18" s="58"/>
      <c r="D18" s="58"/>
      <c r="E18" s="58"/>
      <c r="F18" s="58"/>
      <c r="G18" s="58"/>
      <c r="H18" s="58"/>
      <c r="I18" s="58"/>
      <c r="J18" s="58"/>
    </row>
    <row r="20" spans="1:10" ht="177.75" customHeight="1" x14ac:dyDescent="0.2">
      <c r="A20" s="42" t="s">
        <v>0</v>
      </c>
      <c r="B20" s="42" t="s">
        <v>146</v>
      </c>
      <c r="C20" s="42" t="s">
        <v>608</v>
      </c>
      <c r="D20" s="42" t="s">
        <v>144</v>
      </c>
      <c r="E20" s="42" t="s">
        <v>143</v>
      </c>
      <c r="F20" s="42" t="s">
        <v>609</v>
      </c>
      <c r="G20" s="43" t="s">
        <v>5</v>
      </c>
      <c r="H20" s="44" t="s">
        <v>610</v>
      </c>
      <c r="I20" s="44" t="s">
        <v>611</v>
      </c>
      <c r="J20" s="44" t="s">
        <v>142</v>
      </c>
    </row>
    <row r="21" spans="1:10" x14ac:dyDescent="0.2">
      <c r="A21" s="7">
        <v>1</v>
      </c>
      <c r="B21" s="7">
        <v>2</v>
      </c>
      <c r="C21" s="7">
        <v>3</v>
      </c>
      <c r="D21" s="7">
        <v>4</v>
      </c>
      <c r="E21" s="7">
        <v>5</v>
      </c>
      <c r="F21" s="7">
        <v>6</v>
      </c>
      <c r="G21" s="7">
        <v>7</v>
      </c>
      <c r="H21" s="7">
        <v>8</v>
      </c>
      <c r="I21" s="7">
        <v>9</v>
      </c>
      <c r="J21" s="7">
        <v>10</v>
      </c>
    </row>
    <row r="22" spans="1:10" ht="18.75" customHeight="1" x14ac:dyDescent="0.2">
      <c r="A22" s="7">
        <v>1</v>
      </c>
      <c r="B22" s="45" t="s">
        <v>605</v>
      </c>
      <c r="C22" s="37">
        <v>0.4</v>
      </c>
      <c r="D22" s="8" t="s">
        <v>380</v>
      </c>
      <c r="E22" s="7" t="s">
        <v>436</v>
      </c>
      <c r="F22" s="2">
        <v>1260</v>
      </c>
      <c r="G22" s="4">
        <f>(INDEX('[1]Январь 2022'!$F$6:$F$309,MATCH(B22,'[1]Январь 2022'!$C$6:$C$309,0))+INDEX('[1]Январь 2022'!$J$6:$J$309,MATCH(B22,'[1]Январь 2022'!$C$6:$C$309,0)))/0.93</f>
        <v>471.51612903225805</v>
      </c>
      <c r="H22" s="4">
        <f>F22-G22</f>
        <v>788.48387096774195</v>
      </c>
      <c r="I22" s="49">
        <v>31.92</v>
      </c>
      <c r="J22" s="12">
        <f t="shared" ref="J22:J85" si="0">H22-I22</f>
        <v>756.56387096774199</v>
      </c>
    </row>
    <row r="23" spans="1:10" ht="18.75" customHeight="1" x14ac:dyDescent="0.2">
      <c r="A23" s="7">
        <f>A22+1</f>
        <v>2</v>
      </c>
      <c r="B23" s="45" t="s">
        <v>606</v>
      </c>
      <c r="C23" s="37">
        <v>0.4</v>
      </c>
      <c r="D23" s="8" t="s">
        <v>412</v>
      </c>
      <c r="E23" s="7" t="s">
        <v>436</v>
      </c>
      <c r="F23" s="2">
        <v>1260</v>
      </c>
      <c r="G23" s="4">
        <f>(INDEX('[1]Январь 2022'!$F$6:$F$309,MATCH(B23,'[1]Январь 2022'!$C$6:$C$309,0))+INDEX('[1]Январь 2022'!$J$6:$J$309,MATCH(B23,'[1]Январь 2022'!$C$6:$C$309,0)))/0.93</f>
        <v>279.88172043010752</v>
      </c>
      <c r="H23" s="4">
        <f t="shared" ref="H23:H85" si="1">F23-G23</f>
        <v>980.11827956989248</v>
      </c>
      <c r="I23" s="51">
        <v>0</v>
      </c>
      <c r="J23" s="12">
        <f t="shared" si="0"/>
        <v>980.11827956989248</v>
      </c>
    </row>
    <row r="24" spans="1:10" ht="18.75" customHeight="1" x14ac:dyDescent="0.2">
      <c r="A24" s="7">
        <f t="shared" ref="A24:A87" si="2">A23+1</f>
        <v>3</v>
      </c>
      <c r="B24" s="45" t="s">
        <v>603</v>
      </c>
      <c r="C24" s="37">
        <v>0.4</v>
      </c>
      <c r="D24" s="6" t="s">
        <v>612</v>
      </c>
      <c r="E24" s="7" t="s">
        <v>436</v>
      </c>
      <c r="F24" s="2">
        <v>1260</v>
      </c>
      <c r="G24" s="4">
        <f>(INDEX('[1]Январь 2022'!$F$6:$F$309,MATCH(B24,'[1]Январь 2022'!$C$6:$C$309,0))+INDEX('[1]Январь 2022'!$J$6:$J$309,MATCH(B24,'[1]Январь 2022'!$C$6:$C$309,0)))/0.93</f>
        <v>127.83870967741935</v>
      </c>
      <c r="H24" s="4">
        <f t="shared" si="1"/>
        <v>1132.1612903225807</v>
      </c>
      <c r="I24" s="51">
        <v>0</v>
      </c>
      <c r="J24" s="12">
        <f t="shared" si="0"/>
        <v>1132.1612903225807</v>
      </c>
    </row>
    <row r="25" spans="1:10" ht="18.75" customHeight="1" x14ac:dyDescent="0.2">
      <c r="A25" s="7">
        <f t="shared" si="2"/>
        <v>4</v>
      </c>
      <c r="B25" s="45" t="s">
        <v>443</v>
      </c>
      <c r="C25" s="37">
        <v>0.4</v>
      </c>
      <c r="D25" s="6" t="s">
        <v>344</v>
      </c>
      <c r="E25" s="7" t="s">
        <v>436</v>
      </c>
      <c r="F25" s="2">
        <v>1260</v>
      </c>
      <c r="G25" s="4">
        <f>(INDEX('[1]Январь 2022'!$F$6:$F$309,MATCH(B25,'[1]Январь 2022'!$C$6:$C$309,0))+INDEX('[1]Январь 2022'!$J$6:$J$309,MATCH(B25,'[1]Январь 2022'!$C$6:$C$309,0)))/0.93</f>
        <v>158.09677419354838</v>
      </c>
      <c r="H25" s="4">
        <f t="shared" si="1"/>
        <v>1101.9032258064517</v>
      </c>
      <c r="I25" s="51">
        <v>0</v>
      </c>
      <c r="J25" s="12">
        <f t="shared" si="0"/>
        <v>1101.9032258064517</v>
      </c>
    </row>
    <row r="26" spans="1:10" ht="29.25" customHeight="1" x14ac:dyDescent="0.2">
      <c r="A26" s="7">
        <f t="shared" si="2"/>
        <v>5</v>
      </c>
      <c r="B26" s="45" t="s">
        <v>139</v>
      </c>
      <c r="C26" s="37">
        <v>0.4</v>
      </c>
      <c r="D26" s="8" t="s">
        <v>426</v>
      </c>
      <c r="E26" s="7" t="s">
        <v>436</v>
      </c>
      <c r="F26" s="2">
        <v>1260</v>
      </c>
      <c r="G26" s="4">
        <f>((463+455+482)*380)/1000</f>
        <v>532</v>
      </c>
      <c r="H26" s="4">
        <f t="shared" si="1"/>
        <v>728</v>
      </c>
      <c r="I26" s="51">
        <v>0</v>
      </c>
      <c r="J26" s="12">
        <f t="shared" si="0"/>
        <v>728</v>
      </c>
    </row>
    <row r="27" spans="1:10" ht="29.25" customHeight="1" x14ac:dyDescent="0.2">
      <c r="A27" s="7">
        <f t="shared" si="2"/>
        <v>6</v>
      </c>
      <c r="B27" s="45" t="s">
        <v>444</v>
      </c>
      <c r="C27" s="37">
        <v>0.4</v>
      </c>
      <c r="D27" s="8" t="s">
        <v>427</v>
      </c>
      <c r="E27" s="7" t="s">
        <v>145</v>
      </c>
      <c r="F27" s="2">
        <v>800</v>
      </c>
      <c r="G27" s="4">
        <f>(128+122+134)*380/1000</f>
        <v>145.91999999999999</v>
      </c>
      <c r="H27" s="4">
        <f t="shared" si="1"/>
        <v>654.08000000000004</v>
      </c>
      <c r="I27" s="51">
        <v>0</v>
      </c>
      <c r="J27" s="12">
        <f t="shared" si="0"/>
        <v>654.08000000000004</v>
      </c>
    </row>
    <row r="28" spans="1:10" ht="18.75" customHeight="1" x14ac:dyDescent="0.2">
      <c r="A28" s="7">
        <f t="shared" si="2"/>
        <v>7</v>
      </c>
      <c r="B28" s="45" t="s">
        <v>445</v>
      </c>
      <c r="C28" s="37">
        <v>0.4</v>
      </c>
      <c r="D28" s="6" t="s">
        <v>428</v>
      </c>
      <c r="E28" s="7" t="s">
        <v>145</v>
      </c>
      <c r="F28" s="2">
        <v>800</v>
      </c>
      <c r="G28" s="4">
        <f>(25+38+67)*380/1000</f>
        <v>49.4</v>
      </c>
      <c r="H28" s="4">
        <f t="shared" si="1"/>
        <v>750.6</v>
      </c>
      <c r="I28" s="51">
        <v>0</v>
      </c>
      <c r="J28" s="12">
        <f t="shared" si="0"/>
        <v>750.6</v>
      </c>
    </row>
    <row r="29" spans="1:10" ht="18.75" customHeight="1" x14ac:dyDescent="0.2">
      <c r="A29" s="7">
        <f t="shared" si="2"/>
        <v>8</v>
      </c>
      <c r="B29" s="45" t="s">
        <v>446</v>
      </c>
      <c r="C29" s="37">
        <v>0.4</v>
      </c>
      <c r="D29" s="6" t="s">
        <v>345</v>
      </c>
      <c r="E29" s="7">
        <v>1000</v>
      </c>
      <c r="F29" s="2">
        <v>1000</v>
      </c>
      <c r="G29" s="4">
        <f>(INDEX('[1]Январь 2022'!$F$6:$F$309,MATCH(B29,'[1]Январь 2022'!$C$6:$C$309,0))+INDEX('[1]Январь 2022'!$J$6:$J$309,MATCH(B29,'[1]Январь 2022'!$C$6:$C$309,0)))/0.93</f>
        <v>416.73118279569889</v>
      </c>
      <c r="H29" s="4">
        <f t="shared" si="1"/>
        <v>583.26881720430106</v>
      </c>
      <c r="I29" s="51">
        <v>0</v>
      </c>
      <c r="J29" s="12">
        <f t="shared" si="0"/>
        <v>583.26881720430106</v>
      </c>
    </row>
    <row r="30" spans="1:10" ht="18.75" customHeight="1" x14ac:dyDescent="0.2">
      <c r="A30" s="7">
        <f t="shared" si="2"/>
        <v>9</v>
      </c>
      <c r="B30" s="45" t="s">
        <v>103</v>
      </c>
      <c r="C30" s="37">
        <v>0.4</v>
      </c>
      <c r="D30" s="6" t="s">
        <v>346</v>
      </c>
      <c r="E30" s="7">
        <v>400</v>
      </c>
      <c r="F30" s="2">
        <v>400</v>
      </c>
      <c r="G30" s="4">
        <f>(INDEX('[1]Январь 2022'!$F$6:$F$309,MATCH(B30,'[1]Январь 2022'!$C$6:$C$309,0))+INDEX('[1]Январь 2022'!$J$6:$J$309,MATCH(B30,'[1]Январь 2022'!$C$6:$C$309,0)))/0.93</f>
        <v>99.591397849462368</v>
      </c>
      <c r="H30" s="4">
        <f t="shared" si="1"/>
        <v>300.4086021505376</v>
      </c>
      <c r="I30" s="51">
        <v>0</v>
      </c>
      <c r="J30" s="12">
        <f t="shared" si="0"/>
        <v>300.4086021505376</v>
      </c>
    </row>
    <row r="31" spans="1:10" ht="18.75" customHeight="1" x14ac:dyDescent="0.2">
      <c r="A31" s="7">
        <f t="shared" si="2"/>
        <v>10</v>
      </c>
      <c r="B31" s="45" t="s">
        <v>447</v>
      </c>
      <c r="C31" s="37">
        <v>0.4</v>
      </c>
      <c r="D31" s="6" t="s">
        <v>347</v>
      </c>
      <c r="E31" s="7">
        <v>400</v>
      </c>
      <c r="F31" s="2">
        <v>400</v>
      </c>
      <c r="G31" s="4">
        <f>(INDEX('[1]Январь 2022'!$F$6:$F$309,MATCH(B31,'[1]Январь 2022'!$C$6:$C$309,0))+INDEX('[1]Январь 2022'!$J$6:$J$309,MATCH(B31,'[1]Январь 2022'!$C$6:$C$309,0)))/0.93</f>
        <v>173.88172043010752</v>
      </c>
      <c r="H31" s="4">
        <f t="shared" si="1"/>
        <v>226.11827956989248</v>
      </c>
      <c r="I31" s="51">
        <v>0</v>
      </c>
      <c r="J31" s="12">
        <f t="shared" si="0"/>
        <v>226.11827956989248</v>
      </c>
    </row>
    <row r="32" spans="1:10" ht="24.75" customHeight="1" x14ac:dyDescent="0.2">
      <c r="A32" s="7">
        <f t="shared" si="2"/>
        <v>11</v>
      </c>
      <c r="B32" s="45" t="s">
        <v>140</v>
      </c>
      <c r="C32" s="37">
        <v>0.4</v>
      </c>
      <c r="D32" s="8" t="s">
        <v>429</v>
      </c>
      <c r="E32" s="7" t="s">
        <v>440</v>
      </c>
      <c r="F32" s="2">
        <v>500</v>
      </c>
      <c r="G32" s="4">
        <f>(161.1+170.4+173.5)*380/1000</f>
        <v>191.9</v>
      </c>
      <c r="H32" s="4">
        <f t="shared" si="1"/>
        <v>308.10000000000002</v>
      </c>
      <c r="I32" s="51">
        <v>0</v>
      </c>
      <c r="J32" s="12">
        <f t="shared" si="0"/>
        <v>308.10000000000002</v>
      </c>
    </row>
    <row r="33" spans="1:10" ht="24.75" customHeight="1" x14ac:dyDescent="0.2">
      <c r="A33" s="7">
        <f t="shared" si="2"/>
        <v>12</v>
      </c>
      <c r="B33" s="45" t="s">
        <v>448</v>
      </c>
      <c r="C33" s="37">
        <v>0.4</v>
      </c>
      <c r="D33" s="8" t="s">
        <v>430</v>
      </c>
      <c r="E33" s="7" t="s">
        <v>437</v>
      </c>
      <c r="F33" s="2">
        <v>2000</v>
      </c>
      <c r="G33" s="4">
        <f>(157+187+233)*380/1000</f>
        <v>219.26</v>
      </c>
      <c r="H33" s="4">
        <f t="shared" si="1"/>
        <v>1780.74</v>
      </c>
      <c r="I33" s="51">
        <v>0</v>
      </c>
      <c r="J33" s="12">
        <f t="shared" si="0"/>
        <v>1780.74</v>
      </c>
    </row>
    <row r="34" spans="1:10" ht="18.75" customHeight="1" x14ac:dyDescent="0.2">
      <c r="A34" s="7">
        <f t="shared" si="2"/>
        <v>13</v>
      </c>
      <c r="B34" s="45" t="s">
        <v>449</v>
      </c>
      <c r="C34" s="37">
        <v>0.4</v>
      </c>
      <c r="D34" s="6" t="s">
        <v>613</v>
      </c>
      <c r="E34" s="7">
        <v>630</v>
      </c>
      <c r="F34" s="2">
        <v>630</v>
      </c>
      <c r="G34" s="4">
        <f>(INDEX('[1]Январь 2022'!$F$6:$F$309,MATCH(B34,'[1]Январь 2022'!$C$6:$C$309,0))+INDEX('[1]Январь 2022'!$J$6:$J$309,MATCH(B34,'[1]Январь 2022'!$C$6:$C$309,0)))/0.93</f>
        <v>182.84946236559139</v>
      </c>
      <c r="H34" s="4">
        <f t="shared" si="1"/>
        <v>447.15053763440858</v>
      </c>
      <c r="I34" s="50">
        <v>0.02</v>
      </c>
      <c r="J34" s="12">
        <f t="shared" si="0"/>
        <v>447.1305376344086</v>
      </c>
    </row>
    <row r="35" spans="1:10" ht="18.75" customHeight="1" x14ac:dyDescent="0.2">
      <c r="A35" s="7">
        <f t="shared" si="2"/>
        <v>14</v>
      </c>
      <c r="B35" s="45" t="s">
        <v>102</v>
      </c>
      <c r="C35" s="37">
        <v>0.4</v>
      </c>
      <c r="D35" s="8" t="s">
        <v>335</v>
      </c>
      <c r="E35" s="7" t="s">
        <v>145</v>
      </c>
      <c r="F35" s="2">
        <v>800</v>
      </c>
      <c r="G35" s="4">
        <f>(INDEX('[1]Январь 2022'!$F$6:$F$309,MATCH(B35,'[1]Январь 2022'!$C$6:$C$309,0))+INDEX('[1]Январь 2022'!$J$6:$J$309,MATCH(B35,'[1]Январь 2022'!$C$6:$C$309,0)))/0.93</f>
        <v>237.2258064516129</v>
      </c>
      <c r="H35" s="4">
        <f t="shared" si="1"/>
        <v>562.77419354838707</v>
      </c>
      <c r="I35" s="51">
        <v>0</v>
      </c>
      <c r="J35" s="12">
        <f t="shared" si="0"/>
        <v>562.77419354838707</v>
      </c>
    </row>
    <row r="36" spans="1:10" ht="18.75" customHeight="1" x14ac:dyDescent="0.2">
      <c r="A36" s="7">
        <f t="shared" si="2"/>
        <v>15</v>
      </c>
      <c r="B36" s="45" t="s">
        <v>450</v>
      </c>
      <c r="C36" s="37">
        <v>0.4</v>
      </c>
      <c r="D36" s="6" t="s">
        <v>355</v>
      </c>
      <c r="E36" s="7">
        <v>400</v>
      </c>
      <c r="F36" s="2">
        <v>400</v>
      </c>
      <c r="G36" s="4">
        <f>(INDEX('[1]Январь 2022'!$F$6:$F$309,MATCH(B36,'[1]Январь 2022'!$C$6:$C$309,0))+INDEX('[1]Январь 2022'!$J$6:$J$309,MATCH(B36,'[1]Январь 2022'!$C$6:$C$309,0)))/0.93</f>
        <v>238.84946236559139</v>
      </c>
      <c r="H36" s="4">
        <f t="shared" si="1"/>
        <v>161.15053763440861</v>
      </c>
      <c r="I36" s="49">
        <v>14.89</v>
      </c>
      <c r="J36" s="12">
        <f t="shared" si="0"/>
        <v>146.26053763440859</v>
      </c>
    </row>
    <row r="37" spans="1:10" ht="24.75" customHeight="1" x14ac:dyDescent="0.2">
      <c r="A37" s="7">
        <f t="shared" si="2"/>
        <v>16</v>
      </c>
      <c r="B37" s="45" t="s">
        <v>451</v>
      </c>
      <c r="C37" s="37">
        <v>0.4</v>
      </c>
      <c r="D37" s="8" t="s">
        <v>431</v>
      </c>
      <c r="E37" s="7" t="s">
        <v>437</v>
      </c>
      <c r="F37" s="2">
        <v>2000</v>
      </c>
      <c r="G37" s="4">
        <f>(91+107+89)*380/1000</f>
        <v>109.06</v>
      </c>
      <c r="H37" s="4">
        <f t="shared" si="1"/>
        <v>1890.94</v>
      </c>
      <c r="I37" s="51">
        <v>0</v>
      </c>
      <c r="J37" s="12">
        <f t="shared" si="0"/>
        <v>1890.94</v>
      </c>
    </row>
    <row r="38" spans="1:10" ht="24.75" customHeight="1" x14ac:dyDescent="0.2">
      <c r="A38" s="7">
        <f t="shared" si="2"/>
        <v>17</v>
      </c>
      <c r="B38" s="45" t="s">
        <v>452</v>
      </c>
      <c r="C38" s="37">
        <v>0.4</v>
      </c>
      <c r="D38" s="8" t="s">
        <v>432</v>
      </c>
      <c r="E38" s="7" t="s">
        <v>438</v>
      </c>
      <c r="F38" s="2">
        <v>3200</v>
      </c>
      <c r="G38" s="4">
        <f>(1241+1234+1295)*380/1000</f>
        <v>1432.6</v>
      </c>
      <c r="H38" s="4">
        <f t="shared" si="1"/>
        <v>1767.4</v>
      </c>
      <c r="I38" s="51">
        <v>0</v>
      </c>
      <c r="J38" s="12">
        <f t="shared" si="0"/>
        <v>1767.4</v>
      </c>
    </row>
    <row r="39" spans="1:10" ht="24.75" customHeight="1" x14ac:dyDescent="0.2">
      <c r="A39" s="7">
        <f t="shared" si="2"/>
        <v>18</v>
      </c>
      <c r="B39" s="45" t="s">
        <v>141</v>
      </c>
      <c r="C39" s="37">
        <v>0.4</v>
      </c>
      <c r="D39" s="8" t="s">
        <v>433</v>
      </c>
      <c r="E39" s="7" t="s">
        <v>437</v>
      </c>
      <c r="F39" s="2">
        <v>2000</v>
      </c>
      <c r="G39" s="4">
        <f>(991+973+967)*380/1000</f>
        <v>1113.78</v>
      </c>
      <c r="H39" s="4">
        <f t="shared" si="1"/>
        <v>886.22</v>
      </c>
      <c r="I39" s="51">
        <v>0</v>
      </c>
      <c r="J39" s="12">
        <f t="shared" si="0"/>
        <v>886.22</v>
      </c>
    </row>
    <row r="40" spans="1:10" ht="18.75" customHeight="1" x14ac:dyDescent="0.2">
      <c r="A40" s="7">
        <f t="shared" si="2"/>
        <v>19</v>
      </c>
      <c r="B40" s="45" t="s">
        <v>622</v>
      </c>
      <c r="C40" s="37">
        <v>0.4</v>
      </c>
      <c r="D40" s="31" t="s">
        <v>366</v>
      </c>
      <c r="E40" s="7" t="s">
        <v>145</v>
      </c>
      <c r="F40" s="2">
        <v>800</v>
      </c>
      <c r="G40" s="4">
        <f>(INDEX('[1]Январь 2022'!$F$6:$F$309,MATCH(B40,'[1]Январь 2022'!$C$6:$C$309,0))+INDEX('[1]Январь 2022'!$J$6:$J$309,MATCH(B40,'[1]Январь 2022'!$C$6:$C$309,0)))/0.93</f>
        <v>210.53763440860214</v>
      </c>
      <c r="H40" s="4">
        <f t="shared" si="1"/>
        <v>589.46236559139788</v>
      </c>
      <c r="I40" s="51">
        <v>0</v>
      </c>
      <c r="J40" s="12">
        <f t="shared" si="0"/>
        <v>589.46236559139788</v>
      </c>
    </row>
    <row r="41" spans="1:10" ht="18.75" customHeight="1" x14ac:dyDescent="0.2">
      <c r="A41" s="7">
        <f t="shared" si="2"/>
        <v>20</v>
      </c>
      <c r="B41" s="45" t="s">
        <v>453</v>
      </c>
      <c r="C41" s="37">
        <v>0.4</v>
      </c>
      <c r="D41" s="8" t="s">
        <v>435</v>
      </c>
      <c r="E41" s="7" t="s">
        <v>437</v>
      </c>
      <c r="F41" s="2">
        <v>2000</v>
      </c>
      <c r="G41" s="4">
        <f>(327.6+342.7+321.8)*380/1000</f>
        <v>376.99799999999993</v>
      </c>
      <c r="H41" s="4">
        <f t="shared" si="1"/>
        <v>1623.002</v>
      </c>
      <c r="I41" s="51">
        <v>0</v>
      </c>
      <c r="J41" s="12">
        <f t="shared" si="0"/>
        <v>1623.002</v>
      </c>
    </row>
    <row r="42" spans="1:10" ht="18.75" customHeight="1" x14ac:dyDescent="0.2">
      <c r="A42" s="7">
        <f t="shared" si="2"/>
        <v>21</v>
      </c>
      <c r="B42" s="45" t="s">
        <v>454</v>
      </c>
      <c r="C42" s="37">
        <v>0.4</v>
      </c>
      <c r="D42" s="8" t="s">
        <v>434</v>
      </c>
      <c r="E42" s="7" t="s">
        <v>436</v>
      </c>
      <c r="F42" s="2">
        <v>1260</v>
      </c>
      <c r="G42" s="4">
        <f>(303+317.5+322)*380/1000</f>
        <v>358.15</v>
      </c>
      <c r="H42" s="4">
        <f t="shared" si="1"/>
        <v>901.85</v>
      </c>
      <c r="I42" s="51">
        <v>0</v>
      </c>
      <c r="J42" s="12">
        <f t="shared" si="0"/>
        <v>901.85</v>
      </c>
    </row>
    <row r="43" spans="1:10" s="1" customFormat="1" ht="18.75" customHeight="1" x14ac:dyDescent="0.2">
      <c r="A43" s="7">
        <f t="shared" si="2"/>
        <v>22</v>
      </c>
      <c r="B43" s="45" t="s">
        <v>455</v>
      </c>
      <c r="C43" s="37">
        <v>0.4</v>
      </c>
      <c r="D43" s="6" t="s">
        <v>348</v>
      </c>
      <c r="E43" s="7">
        <v>400</v>
      </c>
      <c r="F43" s="2">
        <v>400</v>
      </c>
      <c r="G43" s="4">
        <f>(INDEX('[1]Январь 2022'!$F$6:$F$309,MATCH(B43,'[1]Январь 2022'!$C$6:$C$309,0))+INDEX('[1]Январь 2022'!$J$6:$J$309,MATCH(B43,'[1]Январь 2022'!$C$6:$C$309,0)))/0.93</f>
        <v>33.892473118279568</v>
      </c>
      <c r="H43" s="4">
        <f t="shared" si="1"/>
        <v>366.10752688172045</v>
      </c>
      <c r="I43" s="51">
        <v>0</v>
      </c>
      <c r="J43" s="12">
        <f t="shared" si="0"/>
        <v>366.10752688172045</v>
      </c>
    </row>
    <row r="44" spans="1:10" ht="18.75" customHeight="1" x14ac:dyDescent="0.2">
      <c r="A44" s="7">
        <f t="shared" si="2"/>
        <v>23</v>
      </c>
      <c r="B44" s="46" t="s">
        <v>619</v>
      </c>
      <c r="C44" s="37">
        <v>0.4</v>
      </c>
      <c r="D44" s="6" t="s">
        <v>349</v>
      </c>
      <c r="E44" s="7">
        <v>400</v>
      </c>
      <c r="F44" s="2">
        <v>400</v>
      </c>
      <c r="G44" s="4">
        <f>(INDEX('[1]Январь 2022'!$F$6:$F$309,MATCH(B44,'[1]Январь 2022'!$C$6:$C$309,0))+INDEX('[1]Январь 2022'!$J$6:$J$309,MATCH(B44,'[1]Январь 2022'!$C$6:$C$309,0)))/0.93</f>
        <v>173.92473118279568</v>
      </c>
      <c r="H44" s="4">
        <f t="shared" si="1"/>
        <v>226.07526881720432</v>
      </c>
      <c r="I44" s="51">
        <v>0</v>
      </c>
      <c r="J44" s="12">
        <f t="shared" si="0"/>
        <v>226.07526881720432</v>
      </c>
    </row>
    <row r="45" spans="1:10" ht="18.75" customHeight="1" x14ac:dyDescent="0.2">
      <c r="A45" s="7">
        <f t="shared" si="2"/>
        <v>24</v>
      </c>
      <c r="B45" s="46" t="s">
        <v>620</v>
      </c>
      <c r="C45" s="5">
        <v>0.4</v>
      </c>
      <c r="D45" s="3" t="s">
        <v>349</v>
      </c>
      <c r="E45" s="2">
        <v>250</v>
      </c>
      <c r="F45" s="2">
        <v>250</v>
      </c>
      <c r="G45" s="4">
        <f>(INDEX('[1]Январь 2022'!$F$6:$F$309,MATCH(B45,'[1]Январь 2022'!$C$6:$C$309,0))+INDEX('[1]Январь 2022'!$J$6:$J$309,MATCH(B45,'[1]Январь 2022'!$C$6:$C$309,0)))/0.93</f>
        <v>173.50537634408602</v>
      </c>
      <c r="H45" s="4">
        <f t="shared" si="1"/>
        <v>76.494623655913983</v>
      </c>
      <c r="I45" s="51">
        <v>0</v>
      </c>
      <c r="J45" s="12">
        <f t="shared" si="0"/>
        <v>76.494623655913983</v>
      </c>
    </row>
    <row r="46" spans="1:10" ht="18.75" customHeight="1" x14ac:dyDescent="0.2">
      <c r="A46" s="7">
        <f t="shared" si="2"/>
        <v>25</v>
      </c>
      <c r="B46" s="45" t="s">
        <v>456</v>
      </c>
      <c r="C46" s="37">
        <v>0.4</v>
      </c>
      <c r="D46" s="6" t="s">
        <v>351</v>
      </c>
      <c r="E46" s="7">
        <v>1000</v>
      </c>
      <c r="F46" s="2">
        <v>1000</v>
      </c>
      <c r="G46" s="4">
        <f>(INDEX('[1]Январь 2022'!$F$6:$F$309,MATCH(B46,'[1]Январь 2022'!$C$6:$C$309,0))+INDEX('[1]Январь 2022'!$J$6:$J$309,MATCH(B46,'[1]Январь 2022'!$C$6:$C$309,0)))/0.93</f>
        <v>217.03225806451613</v>
      </c>
      <c r="H46" s="4">
        <f t="shared" si="1"/>
        <v>782.9677419354839</v>
      </c>
      <c r="I46" s="51">
        <v>0</v>
      </c>
      <c r="J46" s="12">
        <f t="shared" si="0"/>
        <v>782.9677419354839</v>
      </c>
    </row>
    <row r="47" spans="1:10" ht="18.75" customHeight="1" x14ac:dyDescent="0.2">
      <c r="A47" s="7">
        <f t="shared" si="2"/>
        <v>26</v>
      </c>
      <c r="B47" s="45" t="s">
        <v>457</v>
      </c>
      <c r="C47" s="37">
        <v>0.4</v>
      </c>
      <c r="D47" s="6" t="s">
        <v>614</v>
      </c>
      <c r="E47" s="7">
        <v>250</v>
      </c>
      <c r="F47" s="2">
        <v>250</v>
      </c>
      <c r="G47" s="4">
        <f>(INDEX('[1]Январь 2022'!$F$6:$F$309,MATCH(B47,'[1]Январь 2022'!$C$6:$C$309,0))+INDEX('[1]Январь 2022'!$J$6:$J$309,MATCH(B47,'[1]Январь 2022'!$C$6:$C$309,0)))/0.93</f>
        <v>37.935483870967744</v>
      </c>
      <c r="H47" s="4">
        <f t="shared" si="1"/>
        <v>212.06451612903226</v>
      </c>
      <c r="I47" s="51">
        <v>0</v>
      </c>
      <c r="J47" s="12">
        <f t="shared" si="0"/>
        <v>212.06451612903226</v>
      </c>
    </row>
    <row r="48" spans="1:10" ht="18.75" customHeight="1" x14ac:dyDescent="0.2">
      <c r="A48" s="7">
        <f t="shared" si="2"/>
        <v>27</v>
      </c>
      <c r="B48" s="45" t="s">
        <v>458</v>
      </c>
      <c r="C48" s="37">
        <v>0.4</v>
      </c>
      <c r="D48" s="8" t="s">
        <v>398</v>
      </c>
      <c r="E48" s="7" t="s">
        <v>145</v>
      </c>
      <c r="F48" s="2">
        <v>800</v>
      </c>
      <c r="G48" s="4">
        <f>(INDEX('[1]Январь 2022'!$F$6:$F$309,MATCH(B48,'[1]Январь 2022'!$C$6:$C$309,0))+INDEX('[1]Январь 2022'!$J$6:$J$309,MATCH(B48,'[1]Январь 2022'!$C$6:$C$309,0)))/0.93</f>
        <v>182.75268817204301</v>
      </c>
      <c r="H48" s="4">
        <f t="shared" si="1"/>
        <v>617.24731182795699</v>
      </c>
      <c r="I48" s="51">
        <v>0</v>
      </c>
      <c r="J48" s="12">
        <f t="shared" si="0"/>
        <v>617.24731182795699</v>
      </c>
    </row>
    <row r="49" spans="1:10" ht="18.75" customHeight="1" x14ac:dyDescent="0.2">
      <c r="A49" s="7">
        <f t="shared" si="2"/>
        <v>28</v>
      </c>
      <c r="B49" s="45" t="s">
        <v>459</v>
      </c>
      <c r="C49" s="37">
        <v>0.4</v>
      </c>
      <c r="D49" s="6" t="s">
        <v>357</v>
      </c>
      <c r="E49" s="7">
        <v>630</v>
      </c>
      <c r="F49" s="2">
        <v>630</v>
      </c>
      <c r="G49" s="4">
        <f>(INDEX('[1]Январь 2022'!$F$6:$F$309,MATCH(B49,'[1]Январь 2022'!$C$6:$C$309,0))+INDEX('[1]Январь 2022'!$J$6:$J$309,MATCH(B49,'[1]Январь 2022'!$C$6:$C$309,0)))/0.93</f>
        <v>309.05376344086022</v>
      </c>
      <c r="H49" s="4">
        <f t="shared" si="1"/>
        <v>320.94623655913978</v>
      </c>
      <c r="I49" s="49">
        <v>15.96</v>
      </c>
      <c r="J49" s="12">
        <f t="shared" si="0"/>
        <v>304.9862365591398</v>
      </c>
    </row>
    <row r="50" spans="1:10" ht="18.75" customHeight="1" x14ac:dyDescent="0.2">
      <c r="A50" s="7">
        <f t="shared" si="2"/>
        <v>29</v>
      </c>
      <c r="B50" s="45" t="s">
        <v>460</v>
      </c>
      <c r="C50" s="37">
        <v>0.4</v>
      </c>
      <c r="D50" s="6" t="s">
        <v>362</v>
      </c>
      <c r="E50" s="7">
        <v>320</v>
      </c>
      <c r="F50" s="2">
        <v>320</v>
      </c>
      <c r="G50" s="4">
        <f>(INDEX('[1]Январь 2022'!$F$6:$F$309,MATCH(B50,'[1]Январь 2022'!$C$6:$C$309,0))+INDEX('[1]Январь 2022'!$J$6:$J$309,MATCH(B50,'[1]Январь 2022'!$C$6:$C$309,0)))/0.93</f>
        <v>82.741935483870961</v>
      </c>
      <c r="H50" s="4">
        <f t="shared" si="1"/>
        <v>237.25806451612902</v>
      </c>
      <c r="I50" s="51">
        <v>0</v>
      </c>
      <c r="J50" s="12">
        <f t="shared" si="0"/>
        <v>237.25806451612902</v>
      </c>
    </row>
    <row r="51" spans="1:10" ht="18.75" customHeight="1" x14ac:dyDescent="0.2">
      <c r="A51" s="7">
        <f t="shared" si="2"/>
        <v>30</v>
      </c>
      <c r="B51" s="45" t="s">
        <v>104</v>
      </c>
      <c r="C51" s="37">
        <v>0.4</v>
      </c>
      <c r="D51" s="6" t="s">
        <v>364</v>
      </c>
      <c r="E51" s="7">
        <v>400</v>
      </c>
      <c r="F51" s="2">
        <v>400</v>
      </c>
      <c r="G51" s="4">
        <f>(INDEX('[1]Январь 2022'!$F$6:$F$309,MATCH(B51,'[1]Январь 2022'!$C$6:$C$309,0))+INDEX('[1]Январь 2022'!$J$6:$J$309,MATCH(B51,'[1]Январь 2022'!$C$6:$C$309,0)))/0.93</f>
        <v>171.7956989247312</v>
      </c>
      <c r="H51" s="4">
        <f t="shared" si="1"/>
        <v>228.2043010752688</v>
      </c>
      <c r="I51" s="49">
        <v>53.19</v>
      </c>
      <c r="J51" s="12">
        <f t="shared" si="0"/>
        <v>175.0143010752688</v>
      </c>
    </row>
    <row r="52" spans="1:10" ht="18.75" customHeight="1" x14ac:dyDescent="0.2">
      <c r="A52" s="7">
        <f t="shared" si="2"/>
        <v>31</v>
      </c>
      <c r="B52" s="45" t="s">
        <v>105</v>
      </c>
      <c r="C52" s="37">
        <v>0.4</v>
      </c>
      <c r="D52" s="6" t="s">
        <v>364</v>
      </c>
      <c r="E52" s="7">
        <v>400</v>
      </c>
      <c r="F52" s="2">
        <v>400</v>
      </c>
      <c r="G52" s="4">
        <f>(INDEX('[1]Январь 2022'!$F$6:$F$309,MATCH(B52,'[1]Январь 2022'!$C$6:$C$309,0))+INDEX('[1]Январь 2022'!$J$6:$J$309,MATCH(B52,'[1]Январь 2022'!$C$6:$C$309,0)))/0.93</f>
        <v>222.6021505376344</v>
      </c>
      <c r="H52" s="4">
        <f t="shared" si="1"/>
        <v>177.3978494623656</v>
      </c>
      <c r="I52" s="49">
        <v>15.96</v>
      </c>
      <c r="J52" s="12">
        <f t="shared" si="0"/>
        <v>161.43784946236559</v>
      </c>
    </row>
    <row r="53" spans="1:10" ht="18.75" customHeight="1" x14ac:dyDescent="0.2">
      <c r="A53" s="7">
        <f t="shared" si="2"/>
        <v>32</v>
      </c>
      <c r="B53" s="45" t="s">
        <v>106</v>
      </c>
      <c r="C53" s="37">
        <v>0.4</v>
      </c>
      <c r="D53" s="6" t="s">
        <v>364</v>
      </c>
      <c r="E53" s="7">
        <v>630</v>
      </c>
      <c r="F53" s="2">
        <v>630</v>
      </c>
      <c r="G53" s="4">
        <f>(INDEX('[1]Январь 2022'!$F$6:$F$309,MATCH(B53,'[1]Январь 2022'!$C$6:$C$309,0))+INDEX('[1]Январь 2022'!$J$6:$J$309,MATCH(B53,'[1]Январь 2022'!$C$6:$C$309,0)))/0.93</f>
        <v>215.16129032258064</v>
      </c>
      <c r="H53" s="4">
        <f t="shared" si="1"/>
        <v>414.83870967741939</v>
      </c>
      <c r="I53" s="50">
        <v>47.87</v>
      </c>
      <c r="J53" s="12">
        <f t="shared" si="0"/>
        <v>366.96870967741938</v>
      </c>
    </row>
    <row r="54" spans="1:10" ht="18.75" customHeight="1" x14ac:dyDescent="0.2">
      <c r="A54" s="7">
        <f t="shared" si="2"/>
        <v>33</v>
      </c>
      <c r="B54" s="45" t="s">
        <v>107</v>
      </c>
      <c r="C54" s="37">
        <v>0.4</v>
      </c>
      <c r="D54" s="6" t="s">
        <v>364</v>
      </c>
      <c r="E54" s="7">
        <v>630</v>
      </c>
      <c r="F54" s="2">
        <v>630</v>
      </c>
      <c r="G54" s="4">
        <f>(INDEX('[1]Январь 2022'!$F$6:$F$309,MATCH(B54,'[1]Январь 2022'!$C$6:$C$309,0))+INDEX('[1]Январь 2022'!$J$6:$J$309,MATCH(B54,'[1]Январь 2022'!$C$6:$C$309,0)))/0.93</f>
        <v>433.32258064516128</v>
      </c>
      <c r="H54" s="4">
        <f t="shared" si="1"/>
        <v>196.67741935483872</v>
      </c>
      <c r="I54" s="50">
        <v>117.02</v>
      </c>
      <c r="J54" s="12">
        <f t="shared" si="0"/>
        <v>79.657419354838723</v>
      </c>
    </row>
    <row r="55" spans="1:10" ht="18.75" customHeight="1" x14ac:dyDescent="0.2">
      <c r="A55" s="7">
        <f t="shared" si="2"/>
        <v>34</v>
      </c>
      <c r="B55" s="45" t="s">
        <v>461</v>
      </c>
      <c r="C55" s="37">
        <v>0.4</v>
      </c>
      <c r="D55" s="6" t="s">
        <v>342</v>
      </c>
      <c r="E55" s="7">
        <v>160</v>
      </c>
      <c r="F55" s="2">
        <v>160</v>
      </c>
      <c r="G55" s="4">
        <f>(INDEX('[1]Январь 2022'!$F$6:$F$309,MATCH(B55,'[1]Январь 2022'!$C$6:$C$309,0))+INDEX('[1]Январь 2022'!$J$6:$J$309,MATCH(B55,'[1]Январь 2022'!$C$6:$C$309,0)))/0.93</f>
        <v>19.64516129032258</v>
      </c>
      <c r="H55" s="4">
        <f t="shared" si="1"/>
        <v>140.35483870967741</v>
      </c>
      <c r="I55" s="49">
        <v>0.159</v>
      </c>
      <c r="J55" s="12">
        <f t="shared" si="0"/>
        <v>140.19583870967742</v>
      </c>
    </row>
    <row r="56" spans="1:10" ht="18.75" customHeight="1" x14ac:dyDescent="0.2">
      <c r="A56" s="7">
        <f t="shared" si="2"/>
        <v>35</v>
      </c>
      <c r="B56" s="45" t="s">
        <v>462</v>
      </c>
      <c r="C56" s="37">
        <v>0.4</v>
      </c>
      <c r="D56" s="6" t="s">
        <v>343</v>
      </c>
      <c r="E56" s="7">
        <v>630</v>
      </c>
      <c r="F56" s="2">
        <v>630</v>
      </c>
      <c r="G56" s="4">
        <f>(INDEX('[1]Январь 2022'!$F$6:$F$309,MATCH(B56,'[1]Январь 2022'!$C$6:$C$309,0))+INDEX('[1]Январь 2022'!$J$6:$J$309,MATCH(B56,'[1]Январь 2022'!$C$6:$C$309,0)))/0.93</f>
        <v>283.3763440860215</v>
      </c>
      <c r="H56" s="4">
        <f t="shared" si="1"/>
        <v>346.6236559139785</v>
      </c>
      <c r="I56" s="51">
        <v>0</v>
      </c>
      <c r="J56" s="12">
        <f t="shared" si="0"/>
        <v>346.6236559139785</v>
      </c>
    </row>
    <row r="57" spans="1:10" ht="18.75" customHeight="1" x14ac:dyDescent="0.2">
      <c r="A57" s="7">
        <f t="shared" si="2"/>
        <v>36</v>
      </c>
      <c r="B57" s="45" t="s">
        <v>138</v>
      </c>
      <c r="C57" s="37">
        <v>0.4</v>
      </c>
      <c r="D57" s="8" t="s">
        <v>425</v>
      </c>
      <c r="E57" s="7" t="s">
        <v>437</v>
      </c>
      <c r="F57" s="2">
        <v>2000</v>
      </c>
      <c r="G57" s="4">
        <f>(INDEX('[1]Январь 2022'!$F$6:$F$309,MATCH(B57,'[1]Январь 2022'!$C$6:$C$309,0))+INDEX('[1]Январь 2022'!$J$6:$J$309,MATCH(B57,'[1]Январь 2022'!$C$6:$C$309,0)))/0.93</f>
        <v>708.92473118279565</v>
      </c>
      <c r="H57" s="4">
        <f t="shared" si="1"/>
        <v>1291.0752688172042</v>
      </c>
      <c r="I57" s="51">
        <v>0</v>
      </c>
      <c r="J57" s="12">
        <f t="shared" si="0"/>
        <v>1291.0752688172042</v>
      </c>
    </row>
    <row r="58" spans="1:10" ht="18.75" customHeight="1" x14ac:dyDescent="0.2">
      <c r="A58" s="7">
        <f t="shared" si="2"/>
        <v>37</v>
      </c>
      <c r="B58" s="45" t="s">
        <v>463</v>
      </c>
      <c r="C58" s="37">
        <v>0.4</v>
      </c>
      <c r="D58" s="31" t="s">
        <v>309</v>
      </c>
      <c r="E58" s="7" t="s">
        <v>437</v>
      </c>
      <c r="F58" s="2">
        <v>2000</v>
      </c>
      <c r="G58" s="4">
        <f>(INDEX('[1]Январь 2022'!$F$6:$F$309,MATCH(B58,'[1]Январь 2022'!$C$6:$C$309,0))+INDEX('[1]Январь 2022'!$J$6:$J$309,MATCH(B58,'[1]Январь 2022'!$C$6:$C$309,0)))/0.93</f>
        <v>297.34408602150535</v>
      </c>
      <c r="H58" s="4">
        <f t="shared" si="1"/>
        <v>1702.6559139784947</v>
      </c>
      <c r="I58" s="49">
        <v>54.255000000000003</v>
      </c>
      <c r="J58" s="12">
        <f t="shared" si="0"/>
        <v>1648.4009139784946</v>
      </c>
    </row>
    <row r="59" spans="1:10" ht="18.75" customHeight="1" x14ac:dyDescent="0.2">
      <c r="A59" s="7">
        <f t="shared" si="2"/>
        <v>38</v>
      </c>
      <c r="B59" s="45" t="s">
        <v>55</v>
      </c>
      <c r="C59" s="37">
        <v>0.4</v>
      </c>
      <c r="D59" s="8" t="s">
        <v>233</v>
      </c>
      <c r="E59" s="7" t="s">
        <v>436</v>
      </c>
      <c r="F59" s="2">
        <v>1260</v>
      </c>
      <c r="G59" s="4">
        <f>(INDEX('[1]Январь 2022'!$F$6:$F$309,MATCH(B59,'[1]Январь 2022'!$C$6:$C$309,0))+INDEX('[1]Январь 2022'!$J$6:$J$309,MATCH(B59,'[1]Январь 2022'!$C$6:$C$309,0)))/0.93</f>
        <v>630.92473118279565</v>
      </c>
      <c r="H59" s="4">
        <f t="shared" si="1"/>
        <v>629.07526881720435</v>
      </c>
      <c r="I59" s="49">
        <v>63.829000000000001</v>
      </c>
      <c r="J59" s="12">
        <f t="shared" si="0"/>
        <v>565.2462688172044</v>
      </c>
    </row>
    <row r="60" spans="1:10" ht="18.75" customHeight="1" x14ac:dyDescent="0.2">
      <c r="A60" s="7">
        <f t="shared" si="2"/>
        <v>39</v>
      </c>
      <c r="B60" s="45" t="s">
        <v>464</v>
      </c>
      <c r="C60" s="37">
        <v>0.4</v>
      </c>
      <c r="D60" s="31" t="s">
        <v>310</v>
      </c>
      <c r="E60" s="7" t="s">
        <v>436</v>
      </c>
      <c r="F60" s="2">
        <v>1260</v>
      </c>
      <c r="G60" s="4">
        <f>(INDEX('[1]Январь 2022'!$F$6:$F$309,MATCH(B60,'[1]Январь 2022'!$C$6:$C$309,0))+INDEX('[1]Январь 2022'!$J$6:$J$309,MATCH(B60,'[1]Январь 2022'!$C$6:$C$309,0)))/0.93</f>
        <v>475.59139784946234</v>
      </c>
      <c r="H60" s="4">
        <f t="shared" si="1"/>
        <v>784.40860215053772</v>
      </c>
      <c r="I60" s="51">
        <v>0</v>
      </c>
      <c r="J60" s="12">
        <f t="shared" si="0"/>
        <v>784.40860215053772</v>
      </c>
    </row>
    <row r="61" spans="1:10" ht="18.75" customHeight="1" x14ac:dyDescent="0.2">
      <c r="A61" s="7">
        <f t="shared" si="2"/>
        <v>40</v>
      </c>
      <c r="B61" s="45" t="s">
        <v>465</v>
      </c>
      <c r="C61" s="37">
        <v>0.4</v>
      </c>
      <c r="D61" s="31" t="s">
        <v>311</v>
      </c>
      <c r="E61" s="7" t="s">
        <v>436</v>
      </c>
      <c r="F61" s="2">
        <v>1260</v>
      </c>
      <c r="G61" s="4">
        <f>(INDEX('[1]Январь 2022'!$F$6:$F$309,MATCH(B61,'[1]Январь 2022'!$C$6:$C$309,0))+INDEX('[1]Январь 2022'!$J$6:$J$309,MATCH(B61,'[1]Январь 2022'!$C$6:$C$309,0)))/0.93</f>
        <v>351.33333333333331</v>
      </c>
      <c r="H61" s="4">
        <f t="shared" si="1"/>
        <v>908.66666666666674</v>
      </c>
      <c r="I61" s="51">
        <v>0</v>
      </c>
      <c r="J61" s="12">
        <f t="shared" si="0"/>
        <v>908.66666666666674</v>
      </c>
    </row>
    <row r="62" spans="1:10" ht="18.75" customHeight="1" x14ac:dyDescent="0.2">
      <c r="A62" s="7">
        <f t="shared" si="2"/>
        <v>41</v>
      </c>
      <c r="B62" s="45" t="s">
        <v>466</v>
      </c>
      <c r="C62" s="37">
        <v>0.4</v>
      </c>
      <c r="D62" s="8" t="s">
        <v>234</v>
      </c>
      <c r="E62" s="7" t="s">
        <v>437</v>
      </c>
      <c r="F62" s="2">
        <v>2000</v>
      </c>
      <c r="G62" s="4">
        <f>(INDEX('[1]Январь 2022'!$F$6:$F$309,MATCH(B62,'[1]Январь 2022'!$C$6:$C$309,0))+INDEX('[1]Январь 2022'!$J$6:$J$309,MATCH(B62,'[1]Январь 2022'!$C$6:$C$309,0)))/0.93</f>
        <v>665.43010752688167</v>
      </c>
      <c r="H62" s="4">
        <f t="shared" si="1"/>
        <v>1334.5698924731182</v>
      </c>
      <c r="I62" s="51">
        <v>0</v>
      </c>
      <c r="J62" s="12">
        <f t="shared" si="0"/>
        <v>1334.5698924731182</v>
      </c>
    </row>
    <row r="63" spans="1:10" ht="18.75" customHeight="1" x14ac:dyDescent="0.2">
      <c r="A63" s="7">
        <f t="shared" si="2"/>
        <v>42</v>
      </c>
      <c r="B63" s="45" t="s">
        <v>467</v>
      </c>
      <c r="C63" s="37">
        <v>0.4</v>
      </c>
      <c r="D63" s="8" t="s">
        <v>252</v>
      </c>
      <c r="E63" s="7" t="s">
        <v>436</v>
      </c>
      <c r="F63" s="2">
        <v>1260</v>
      </c>
      <c r="G63" s="4">
        <f>(INDEX('[1]Январь 2022'!$F$6:$F$309,MATCH(B63,'[1]Январь 2022'!$C$6:$C$309,0))+INDEX('[1]Январь 2022'!$J$6:$J$309,MATCH(B63,'[1]Январь 2022'!$C$6:$C$309,0)))/0.93</f>
        <v>494.31182795698919</v>
      </c>
      <c r="H63" s="4">
        <f t="shared" si="1"/>
        <v>765.68817204301081</v>
      </c>
      <c r="I63" s="49">
        <v>14.63</v>
      </c>
      <c r="J63" s="12">
        <f t="shared" si="0"/>
        <v>751.05817204301081</v>
      </c>
    </row>
    <row r="64" spans="1:10" ht="18.75" customHeight="1" x14ac:dyDescent="0.2">
      <c r="A64" s="7">
        <f t="shared" si="2"/>
        <v>43</v>
      </c>
      <c r="B64" s="45" t="s">
        <v>468</v>
      </c>
      <c r="C64" s="37">
        <v>0.4</v>
      </c>
      <c r="D64" s="31" t="s">
        <v>312</v>
      </c>
      <c r="E64" s="7" t="s">
        <v>436</v>
      </c>
      <c r="F64" s="2">
        <v>1260</v>
      </c>
      <c r="G64" s="4">
        <f>(INDEX('[1]Январь 2022'!$F$6:$F$309,MATCH(B64,'[1]Январь 2022'!$C$6:$C$309,0))+INDEX('[1]Январь 2022'!$J$6:$J$309,MATCH(B64,'[1]Январь 2022'!$C$6:$C$309,0)))/0.93</f>
        <v>335.84946236559142</v>
      </c>
      <c r="H64" s="4">
        <f t="shared" si="1"/>
        <v>924.15053763440858</v>
      </c>
      <c r="I64" s="49">
        <v>87.5</v>
      </c>
      <c r="J64" s="12">
        <f t="shared" si="0"/>
        <v>836.65053763440858</v>
      </c>
    </row>
    <row r="65" spans="1:10" ht="18.75" customHeight="1" x14ac:dyDescent="0.2">
      <c r="A65" s="7">
        <f t="shared" si="2"/>
        <v>44</v>
      </c>
      <c r="B65" s="45" t="s">
        <v>82</v>
      </c>
      <c r="C65" s="37">
        <v>0.4</v>
      </c>
      <c r="D65" s="31" t="s">
        <v>313</v>
      </c>
      <c r="E65" s="7" t="s">
        <v>436</v>
      </c>
      <c r="F65" s="2">
        <v>1260</v>
      </c>
      <c r="G65" s="4">
        <f>(INDEX('[1]Январь 2022'!$F$6:$F$309,MATCH(B65,'[1]Январь 2022'!$C$6:$C$309,0))+INDEX('[1]Январь 2022'!$J$6:$J$309,MATCH(B65,'[1]Январь 2022'!$C$6:$C$309,0)))/0.93</f>
        <v>320.31182795698919</v>
      </c>
      <c r="H65" s="4">
        <f t="shared" si="1"/>
        <v>939.68817204301081</v>
      </c>
      <c r="I65" s="51">
        <v>425.53199999999998</v>
      </c>
      <c r="J65" s="12">
        <f>H65-I65</f>
        <v>514.15617204301088</v>
      </c>
    </row>
    <row r="66" spans="1:10" ht="18.75" customHeight="1" x14ac:dyDescent="0.2">
      <c r="A66" s="7">
        <f t="shared" si="2"/>
        <v>45</v>
      </c>
      <c r="B66" s="45" t="s">
        <v>469</v>
      </c>
      <c r="C66" s="37">
        <v>0.4</v>
      </c>
      <c r="D66" s="8" t="s">
        <v>235</v>
      </c>
      <c r="E66" s="7" t="s">
        <v>436</v>
      </c>
      <c r="F66" s="2">
        <v>1260</v>
      </c>
      <c r="G66" s="4">
        <f>(INDEX('[1]Январь 2022'!$F$6:$F$309,MATCH(B66,'[1]Январь 2022'!$C$6:$C$309,0))+INDEX('[1]Январь 2022'!$J$6:$J$309,MATCH(B66,'[1]Январь 2022'!$C$6:$C$309,0)))/0.93</f>
        <v>287.94623655913972</v>
      </c>
      <c r="H66" s="4">
        <f t="shared" si="1"/>
        <v>972.05376344086028</v>
      </c>
      <c r="I66" s="49">
        <v>58.51</v>
      </c>
      <c r="J66" s="12">
        <f t="shared" si="0"/>
        <v>913.54376344086029</v>
      </c>
    </row>
    <row r="67" spans="1:10" ht="18.75" customHeight="1" x14ac:dyDescent="0.2">
      <c r="A67" s="7">
        <f t="shared" si="2"/>
        <v>46</v>
      </c>
      <c r="B67" s="45" t="s">
        <v>470</v>
      </c>
      <c r="C67" s="37">
        <v>0.4</v>
      </c>
      <c r="D67" s="6" t="s">
        <v>334</v>
      </c>
      <c r="E67" s="7">
        <v>320</v>
      </c>
      <c r="F67" s="2">
        <v>320</v>
      </c>
      <c r="G67" s="4">
        <f>(INDEX('[1]Январь 2022'!$F$6:$F$309,MATCH(B67,'[1]Январь 2022'!$C$6:$C$309,0))+INDEX('[1]Январь 2022'!$J$6:$J$309,MATCH(B67,'[1]Январь 2022'!$C$6:$C$309,0)))/0.93</f>
        <v>117.09677419354838</v>
      </c>
      <c r="H67" s="4">
        <f t="shared" si="1"/>
        <v>202.90322580645162</v>
      </c>
      <c r="I67" s="51">
        <v>0</v>
      </c>
      <c r="J67" s="12">
        <f t="shared" si="0"/>
        <v>202.90322580645162</v>
      </c>
    </row>
    <row r="68" spans="1:10" ht="18.75" customHeight="1" x14ac:dyDescent="0.2">
      <c r="A68" s="7">
        <f t="shared" si="2"/>
        <v>47</v>
      </c>
      <c r="B68" s="45" t="s">
        <v>471</v>
      </c>
      <c r="C68" s="37">
        <v>0.4</v>
      </c>
      <c r="D68" s="8" t="s">
        <v>378</v>
      </c>
      <c r="E68" s="7" t="s">
        <v>436</v>
      </c>
      <c r="F68" s="2">
        <v>1260</v>
      </c>
      <c r="G68" s="4">
        <f>(INDEX('[1]Январь 2022'!$F$6:$F$309,MATCH(B68,'[1]Январь 2022'!$C$6:$C$309,0))+INDEX('[1]Январь 2022'!$J$6:$J$309,MATCH(B68,'[1]Январь 2022'!$C$6:$C$309,0)))/0.93</f>
        <v>576.24731182795699</v>
      </c>
      <c r="H68" s="4">
        <f t="shared" si="1"/>
        <v>683.75268817204301</v>
      </c>
      <c r="I68" s="49">
        <v>10.64</v>
      </c>
      <c r="J68" s="12">
        <f t="shared" si="0"/>
        <v>673.11268817204302</v>
      </c>
    </row>
    <row r="69" spans="1:10" ht="18.75" customHeight="1" x14ac:dyDescent="0.2">
      <c r="A69" s="7">
        <f t="shared" si="2"/>
        <v>48</v>
      </c>
      <c r="B69" s="45" t="s">
        <v>110</v>
      </c>
      <c r="C69" s="37">
        <v>0.4</v>
      </c>
      <c r="D69" s="8" t="s">
        <v>379</v>
      </c>
      <c r="E69" s="7" t="s">
        <v>436</v>
      </c>
      <c r="F69" s="2">
        <v>1260</v>
      </c>
      <c r="G69" s="4">
        <f>(INDEX('[1]Январь 2022'!$F$6:$F$309,MATCH(B69,'[1]Январь 2022'!$C$6:$C$309,0))+INDEX('[1]Январь 2022'!$J$6:$J$309,MATCH(B69,'[1]Январь 2022'!$C$6:$C$309,0)))/0.93</f>
        <v>354.61290322580646</v>
      </c>
      <c r="H69" s="4">
        <f t="shared" si="1"/>
        <v>905.38709677419354</v>
      </c>
      <c r="I69" s="51">
        <v>0</v>
      </c>
      <c r="J69" s="12">
        <f t="shared" si="0"/>
        <v>905.38709677419354</v>
      </c>
    </row>
    <row r="70" spans="1:10" ht="18.75" customHeight="1" x14ac:dyDescent="0.2">
      <c r="A70" s="7">
        <f t="shared" si="2"/>
        <v>49</v>
      </c>
      <c r="B70" s="45" t="s">
        <v>111</v>
      </c>
      <c r="C70" s="37">
        <v>0.4</v>
      </c>
      <c r="D70" s="8" t="s">
        <v>381</v>
      </c>
      <c r="E70" s="7" t="s">
        <v>436</v>
      </c>
      <c r="F70" s="2">
        <v>1260</v>
      </c>
      <c r="G70" s="4">
        <f>(INDEX('[1]Январь 2022'!$F$6:$F$309,MATCH(B70,'[1]Январь 2022'!$C$6:$C$309,0))+INDEX('[1]Январь 2022'!$J$6:$J$309,MATCH(B70,'[1]Январь 2022'!$C$6:$C$309,0)))/0.93</f>
        <v>144.59139784946237</v>
      </c>
      <c r="H70" s="4">
        <f t="shared" si="1"/>
        <v>1115.4086021505377</v>
      </c>
      <c r="I70" s="51">
        <v>0</v>
      </c>
      <c r="J70" s="12">
        <f t="shared" si="0"/>
        <v>1115.4086021505377</v>
      </c>
    </row>
    <row r="71" spans="1:10" ht="25.5" customHeight="1" x14ac:dyDescent="0.2">
      <c r="A71" s="7">
        <f t="shared" si="2"/>
        <v>50</v>
      </c>
      <c r="B71" s="45" t="s">
        <v>472</v>
      </c>
      <c r="C71" s="37">
        <v>0.4</v>
      </c>
      <c r="D71" s="6" t="s">
        <v>352</v>
      </c>
      <c r="E71" s="7" t="s">
        <v>436</v>
      </c>
      <c r="F71" s="2">
        <v>1260</v>
      </c>
      <c r="G71" s="4">
        <f>(INDEX('[1]Январь 2022'!$F$6:$F$309,MATCH(B71,'[1]Январь 2022'!$C$6:$C$309,0))+INDEX('[1]Январь 2022'!$J$6:$J$309,MATCH(B71,'[1]Январь 2022'!$C$6:$C$309,0)))/0.93</f>
        <v>172.75268817204301</v>
      </c>
      <c r="H71" s="4">
        <f t="shared" si="1"/>
        <v>1087.247311827957</v>
      </c>
      <c r="I71" s="51">
        <v>0</v>
      </c>
      <c r="J71" s="12">
        <f t="shared" si="0"/>
        <v>1087.247311827957</v>
      </c>
    </row>
    <row r="72" spans="1:10" ht="18.75" customHeight="1" x14ac:dyDescent="0.2">
      <c r="A72" s="7">
        <f t="shared" si="2"/>
        <v>51</v>
      </c>
      <c r="B72" s="45" t="s">
        <v>30</v>
      </c>
      <c r="C72" s="37">
        <v>0.4</v>
      </c>
      <c r="D72" s="8" t="s">
        <v>205</v>
      </c>
      <c r="E72" s="7" t="s">
        <v>436</v>
      </c>
      <c r="F72" s="2">
        <v>1260</v>
      </c>
      <c r="G72" s="4">
        <f>(INDEX('[1]Январь 2022'!$F$6:$F$309,MATCH(B72,'[1]Январь 2022'!$C$6:$C$309,0))+INDEX('[1]Январь 2022'!$J$6:$J$309,MATCH(B72,'[1]Январь 2022'!$C$6:$C$309,0)))/0.93</f>
        <v>177.21505376344086</v>
      </c>
      <c r="H72" s="4">
        <f t="shared" si="1"/>
        <v>1082.7849462365591</v>
      </c>
      <c r="I72" s="51">
        <v>0</v>
      </c>
      <c r="J72" s="12">
        <f t="shared" si="0"/>
        <v>1082.7849462365591</v>
      </c>
    </row>
    <row r="73" spans="1:10" ht="18.75" customHeight="1" x14ac:dyDescent="0.2">
      <c r="A73" s="7">
        <f t="shared" si="2"/>
        <v>52</v>
      </c>
      <c r="B73" s="45" t="s">
        <v>473</v>
      </c>
      <c r="C73" s="37">
        <v>0.4</v>
      </c>
      <c r="D73" s="6" t="s">
        <v>350</v>
      </c>
      <c r="E73" s="7" t="s">
        <v>436</v>
      </c>
      <c r="F73" s="2">
        <v>1260</v>
      </c>
      <c r="G73" s="4">
        <f>(INDEX('[1]Январь 2022'!$F$6:$F$309,MATCH(B73,'[1]Январь 2022'!$C$6:$C$309,0))+INDEX('[1]Январь 2022'!$J$6:$J$309,MATCH(B73,'[1]Январь 2022'!$C$6:$C$309,0)))/0.93</f>
        <v>94.462365591397841</v>
      </c>
      <c r="H73" s="4">
        <f t="shared" si="1"/>
        <v>1165.5376344086021</v>
      </c>
      <c r="I73" s="51">
        <v>0</v>
      </c>
      <c r="J73" s="12">
        <f t="shared" si="0"/>
        <v>1165.5376344086021</v>
      </c>
    </row>
    <row r="74" spans="1:10" ht="18.75" customHeight="1" x14ac:dyDescent="0.2">
      <c r="A74" s="7">
        <f t="shared" si="2"/>
        <v>53</v>
      </c>
      <c r="B74" s="45" t="s">
        <v>31</v>
      </c>
      <c r="C74" s="37">
        <v>0.4</v>
      </c>
      <c r="D74" s="8" t="s">
        <v>206</v>
      </c>
      <c r="E74" s="7" t="s">
        <v>436</v>
      </c>
      <c r="F74" s="2">
        <v>1260</v>
      </c>
      <c r="G74" s="4">
        <f>(INDEX('[1]Январь 2022'!$F$6:$F$309,MATCH(B74,'[1]Январь 2022'!$C$6:$C$309,0))+INDEX('[1]Январь 2022'!$J$6:$J$309,MATCH(B74,'[1]Январь 2022'!$C$6:$C$309,0)))/0.93</f>
        <v>564.49462365591398</v>
      </c>
      <c r="H74" s="4">
        <f t="shared" si="1"/>
        <v>695.50537634408602</v>
      </c>
      <c r="I74" s="51">
        <v>0</v>
      </c>
      <c r="J74" s="12">
        <f t="shared" si="0"/>
        <v>695.50537634408602</v>
      </c>
    </row>
    <row r="75" spans="1:10" ht="18.75" customHeight="1" x14ac:dyDescent="0.2">
      <c r="A75" s="7">
        <f t="shared" si="2"/>
        <v>54</v>
      </c>
      <c r="B75" s="45" t="s">
        <v>32</v>
      </c>
      <c r="C75" s="37">
        <v>0.4</v>
      </c>
      <c r="D75" s="8" t="s">
        <v>207</v>
      </c>
      <c r="E75" s="7" t="s">
        <v>436</v>
      </c>
      <c r="F75" s="2">
        <v>1260</v>
      </c>
      <c r="G75" s="4">
        <f>(INDEX('[1]Январь 2022'!$F$6:$F$309,MATCH(B75,'[1]Январь 2022'!$C$6:$C$309,0))+INDEX('[1]Январь 2022'!$J$6:$J$309,MATCH(B75,'[1]Январь 2022'!$C$6:$C$309,0)))/0.93</f>
        <v>395.50537634408602</v>
      </c>
      <c r="H75" s="4">
        <f t="shared" si="1"/>
        <v>864.49462365591398</v>
      </c>
      <c r="I75" s="51">
        <v>0</v>
      </c>
      <c r="J75" s="12">
        <f t="shared" si="0"/>
        <v>864.49462365591398</v>
      </c>
    </row>
    <row r="76" spans="1:10" ht="18.75" customHeight="1" x14ac:dyDescent="0.2">
      <c r="A76" s="7">
        <f t="shared" si="2"/>
        <v>55</v>
      </c>
      <c r="B76" s="45" t="s">
        <v>33</v>
      </c>
      <c r="C76" s="37">
        <v>0.4</v>
      </c>
      <c r="D76" s="8" t="s">
        <v>208</v>
      </c>
      <c r="E76" s="7" t="s">
        <v>437</v>
      </c>
      <c r="F76" s="2">
        <v>2000</v>
      </c>
      <c r="G76" s="4">
        <f>(INDEX('[1]Январь 2022'!$F$6:$F$309,MATCH(B76,'[1]Январь 2022'!$C$6:$C$309,0))+INDEX('[1]Январь 2022'!$J$6:$J$309,MATCH(B76,'[1]Январь 2022'!$C$6:$C$309,0)))/0.93</f>
        <v>579.17204301075265</v>
      </c>
      <c r="H76" s="4">
        <f t="shared" si="1"/>
        <v>1420.8279569892475</v>
      </c>
      <c r="I76" s="49">
        <v>468.08499999999998</v>
      </c>
      <c r="J76" s="12">
        <f t="shared" si="0"/>
        <v>952.74295698924743</v>
      </c>
    </row>
    <row r="77" spans="1:10" ht="18.75" customHeight="1" x14ac:dyDescent="0.2">
      <c r="A77" s="7">
        <f t="shared" si="2"/>
        <v>56</v>
      </c>
      <c r="B77" s="45" t="s">
        <v>34</v>
      </c>
      <c r="C77" s="37">
        <v>0.4</v>
      </c>
      <c r="D77" s="8" t="s">
        <v>209</v>
      </c>
      <c r="E77" s="7" t="s">
        <v>436</v>
      </c>
      <c r="F77" s="2">
        <v>1260</v>
      </c>
      <c r="G77" s="4">
        <f>(INDEX('[1]Январь 2022'!$F$6:$F$309,MATCH(B77,'[1]Январь 2022'!$C$6:$C$309,0))+INDEX('[1]Январь 2022'!$J$6:$J$309,MATCH(B77,'[1]Январь 2022'!$C$6:$C$309,0)))/0.93</f>
        <v>457.49462365591398</v>
      </c>
      <c r="H77" s="4">
        <f t="shared" si="1"/>
        <v>802.50537634408602</v>
      </c>
      <c r="I77" s="51">
        <v>0</v>
      </c>
      <c r="J77" s="12">
        <f t="shared" si="0"/>
        <v>802.50537634408602</v>
      </c>
    </row>
    <row r="78" spans="1:10" ht="18.75" customHeight="1" x14ac:dyDescent="0.2">
      <c r="A78" s="7">
        <f t="shared" si="2"/>
        <v>57</v>
      </c>
      <c r="B78" s="45" t="s">
        <v>474</v>
      </c>
      <c r="C78" s="37">
        <v>0.4</v>
      </c>
      <c r="D78" s="6" t="s">
        <v>353</v>
      </c>
      <c r="E78" s="7" t="s">
        <v>437</v>
      </c>
      <c r="F78" s="2">
        <v>2000</v>
      </c>
      <c r="G78" s="4">
        <f>(INDEX('[1]Январь 2022'!$F$6:$F$309,MATCH(B78,'[1]Январь 2022'!$C$6:$C$309,0))+INDEX('[1]Январь 2022'!$J$6:$J$309,MATCH(B78,'[1]Январь 2022'!$C$6:$C$309,0)))/0.93</f>
        <v>358.46236559139783</v>
      </c>
      <c r="H78" s="4">
        <f t="shared" si="1"/>
        <v>1641.5376344086021</v>
      </c>
      <c r="I78" s="49">
        <v>15.957000000000001</v>
      </c>
      <c r="J78" s="12">
        <f t="shared" si="0"/>
        <v>1625.580634408602</v>
      </c>
    </row>
    <row r="79" spans="1:10" ht="18.75" customHeight="1" x14ac:dyDescent="0.2">
      <c r="A79" s="7">
        <f t="shared" si="2"/>
        <v>58</v>
      </c>
      <c r="B79" s="45" t="s">
        <v>83</v>
      </c>
      <c r="C79" s="37">
        <v>0.4</v>
      </c>
      <c r="D79" s="8" t="s">
        <v>314</v>
      </c>
      <c r="E79" s="7" t="s">
        <v>436</v>
      </c>
      <c r="F79" s="2">
        <v>1260</v>
      </c>
      <c r="G79" s="4">
        <f>(INDEX('[1]Январь 2022'!$F$6:$F$309,MATCH(B79,'[1]Январь 2022'!$C$6:$C$309,0))+INDEX('[1]Январь 2022'!$J$6:$J$309,MATCH(B79,'[1]Январь 2022'!$C$6:$C$309,0)))/0.93</f>
        <v>298.27956989247309</v>
      </c>
      <c r="H79" s="4">
        <f t="shared" si="1"/>
        <v>961.72043010752691</v>
      </c>
      <c r="I79" s="51">
        <v>0</v>
      </c>
      <c r="J79" s="12">
        <f t="shared" si="0"/>
        <v>961.72043010752691</v>
      </c>
    </row>
    <row r="80" spans="1:10" ht="18.75" customHeight="1" x14ac:dyDescent="0.2">
      <c r="A80" s="7">
        <f t="shared" si="2"/>
        <v>59</v>
      </c>
      <c r="B80" s="45" t="s">
        <v>84</v>
      </c>
      <c r="C80" s="37">
        <v>0.4</v>
      </c>
      <c r="D80" s="8" t="s">
        <v>315</v>
      </c>
      <c r="E80" s="7" t="s">
        <v>436</v>
      </c>
      <c r="F80" s="2">
        <v>1260</v>
      </c>
      <c r="G80" s="4">
        <f>(INDEX('[1]Январь 2022'!$F$6:$F$309,MATCH(B80,'[1]Январь 2022'!$C$6:$C$309,0))+INDEX('[1]Январь 2022'!$J$6:$J$309,MATCH(B80,'[1]Январь 2022'!$C$6:$C$309,0)))/0.93</f>
        <v>259.69892473118279</v>
      </c>
      <c r="H80" s="4">
        <f t="shared" si="1"/>
        <v>1000.3010752688172</v>
      </c>
      <c r="I80" s="51">
        <v>0</v>
      </c>
      <c r="J80" s="12">
        <f t="shared" si="0"/>
        <v>1000.3010752688172</v>
      </c>
    </row>
    <row r="81" spans="1:10" ht="18.75" customHeight="1" x14ac:dyDescent="0.2">
      <c r="A81" s="7">
        <f t="shared" si="2"/>
        <v>60</v>
      </c>
      <c r="B81" s="45" t="s">
        <v>85</v>
      </c>
      <c r="C81" s="37">
        <v>0.4</v>
      </c>
      <c r="D81" s="8" t="s">
        <v>316</v>
      </c>
      <c r="E81" s="7" t="s">
        <v>436</v>
      </c>
      <c r="F81" s="2">
        <v>1260</v>
      </c>
      <c r="G81" s="4">
        <f>(INDEX('[1]Январь 2022'!$F$6:$F$309,MATCH(B81,'[1]Январь 2022'!$C$6:$C$309,0))+INDEX('[1]Январь 2022'!$J$6:$J$309,MATCH(B81,'[1]Январь 2022'!$C$6:$C$309,0)))/0.93</f>
        <v>422.33333333333331</v>
      </c>
      <c r="H81" s="4">
        <f t="shared" si="1"/>
        <v>837.66666666666674</v>
      </c>
      <c r="I81" s="49">
        <v>8.51</v>
      </c>
      <c r="J81" s="12">
        <f t="shared" si="0"/>
        <v>829.15666666666675</v>
      </c>
    </row>
    <row r="82" spans="1:10" ht="18.75" customHeight="1" x14ac:dyDescent="0.2">
      <c r="A82" s="7">
        <f t="shared" si="2"/>
        <v>61</v>
      </c>
      <c r="B82" s="45" t="s">
        <v>86</v>
      </c>
      <c r="C82" s="37">
        <v>0.4</v>
      </c>
      <c r="D82" s="8" t="s">
        <v>317</v>
      </c>
      <c r="E82" s="7" t="s">
        <v>436</v>
      </c>
      <c r="F82" s="2">
        <v>1260</v>
      </c>
      <c r="G82" s="4">
        <f>(INDEX('[1]Январь 2022'!$F$6:$F$309,MATCH(B82,'[1]Январь 2022'!$C$6:$C$309,0))+INDEX('[1]Январь 2022'!$J$6:$J$309,MATCH(B82,'[1]Январь 2022'!$C$6:$C$309,0)))/0.93</f>
        <v>391.63440860215053</v>
      </c>
      <c r="H82" s="4">
        <f t="shared" si="1"/>
        <v>868.36559139784947</v>
      </c>
      <c r="I82" s="51">
        <v>0</v>
      </c>
      <c r="J82" s="12">
        <f t="shared" si="0"/>
        <v>868.36559139784947</v>
      </c>
    </row>
    <row r="83" spans="1:10" ht="18.75" customHeight="1" x14ac:dyDescent="0.2">
      <c r="A83" s="7">
        <f t="shared" si="2"/>
        <v>62</v>
      </c>
      <c r="B83" s="45" t="s">
        <v>87</v>
      </c>
      <c r="C83" s="37">
        <v>0.4</v>
      </c>
      <c r="D83" s="8" t="s">
        <v>318</v>
      </c>
      <c r="E83" s="7">
        <v>1000</v>
      </c>
      <c r="F83" s="2">
        <v>1000</v>
      </c>
      <c r="G83" s="4">
        <f>(INDEX('[1]Январь 2022'!$F$6:$F$309,MATCH(B83,'[1]Январь 2022'!$C$6:$C$309,0))+INDEX('[1]Январь 2022'!$J$6:$J$309,MATCH(B83,'[1]Январь 2022'!$C$6:$C$309,0)))/0.93</f>
        <v>144.39784946236557</v>
      </c>
      <c r="H83" s="4">
        <f t="shared" si="1"/>
        <v>855.60215053763443</v>
      </c>
      <c r="I83" s="51">
        <v>0</v>
      </c>
      <c r="J83" s="12">
        <f t="shared" si="0"/>
        <v>855.60215053763443</v>
      </c>
    </row>
    <row r="84" spans="1:10" ht="18.75" customHeight="1" x14ac:dyDescent="0.2">
      <c r="A84" s="7">
        <f t="shared" si="2"/>
        <v>63</v>
      </c>
      <c r="B84" s="45" t="s">
        <v>87</v>
      </c>
      <c r="C84" s="37">
        <v>0.4</v>
      </c>
      <c r="D84" s="8" t="s">
        <v>318</v>
      </c>
      <c r="E84" s="7">
        <v>750</v>
      </c>
      <c r="F84" s="2">
        <v>750</v>
      </c>
      <c r="G84" s="4">
        <f>(INDEX('[1]Январь 2022'!$F$6:$F$309,MATCH(B84,'[1]Январь 2022'!$C$6:$C$309,0))+INDEX('[1]Январь 2022'!$J$6:$J$309,MATCH(B84,'[1]Январь 2022'!$C$6:$C$309,0)))/0.93</f>
        <v>144.39784946236557</v>
      </c>
      <c r="H84" s="4">
        <f t="shared" si="1"/>
        <v>605.60215053763443</v>
      </c>
      <c r="I84" s="51">
        <v>0</v>
      </c>
      <c r="J84" s="12">
        <f t="shared" si="0"/>
        <v>605.60215053763443</v>
      </c>
    </row>
    <row r="85" spans="1:10" ht="18.75" customHeight="1" x14ac:dyDescent="0.2">
      <c r="A85" s="7">
        <f t="shared" si="2"/>
        <v>64</v>
      </c>
      <c r="B85" s="45" t="s">
        <v>88</v>
      </c>
      <c r="C85" s="37">
        <v>0.4</v>
      </c>
      <c r="D85" s="8" t="s">
        <v>319</v>
      </c>
      <c r="E85" s="7" t="s">
        <v>436</v>
      </c>
      <c r="F85" s="2">
        <v>1260</v>
      </c>
      <c r="G85" s="4">
        <f>(INDEX('[1]Январь 2022'!$F$6:$F$309,MATCH(B85,'[1]Январь 2022'!$C$6:$C$309,0))+INDEX('[1]Январь 2022'!$J$6:$J$309,MATCH(B85,'[1]Январь 2022'!$C$6:$C$309,0)))/0.93</f>
        <v>515.48387096774195</v>
      </c>
      <c r="H85" s="4">
        <f t="shared" si="1"/>
        <v>744.51612903225805</v>
      </c>
      <c r="I85" s="51">
        <v>0</v>
      </c>
      <c r="J85" s="12">
        <f t="shared" si="0"/>
        <v>744.51612903225805</v>
      </c>
    </row>
    <row r="86" spans="1:10" ht="18.75" customHeight="1" x14ac:dyDescent="0.2">
      <c r="A86" s="7">
        <f t="shared" si="2"/>
        <v>65</v>
      </c>
      <c r="B86" s="45" t="s">
        <v>89</v>
      </c>
      <c r="C86" s="37">
        <v>0.4</v>
      </c>
      <c r="D86" s="8" t="s">
        <v>320</v>
      </c>
      <c r="E86" s="7" t="s">
        <v>436</v>
      </c>
      <c r="F86" s="2">
        <v>1260</v>
      </c>
      <c r="G86" s="4">
        <f>(INDEX('[1]Январь 2022'!$F$6:$F$309,MATCH(B86,'[1]Январь 2022'!$C$6:$C$309,0))+INDEX('[1]Январь 2022'!$J$6:$J$309,MATCH(B86,'[1]Январь 2022'!$C$6:$C$309,0)))/0.93</f>
        <v>290.80645161290317</v>
      </c>
      <c r="H86" s="4">
        <f t="shared" ref="H86:H149" si="3">F86-G86</f>
        <v>969.19354838709683</v>
      </c>
      <c r="I86" s="49">
        <v>438.29700000000003</v>
      </c>
      <c r="J86" s="12">
        <f t="shared" ref="J86:J149" si="4">H86-I86</f>
        <v>530.8965483870968</v>
      </c>
    </row>
    <row r="87" spans="1:10" ht="18.75" customHeight="1" x14ac:dyDescent="0.2">
      <c r="A87" s="7">
        <f t="shared" si="2"/>
        <v>66</v>
      </c>
      <c r="B87" s="45" t="s">
        <v>90</v>
      </c>
      <c r="C87" s="37">
        <v>0.4</v>
      </c>
      <c r="D87" s="8" t="s">
        <v>321</v>
      </c>
      <c r="E87" s="7" t="s">
        <v>436</v>
      </c>
      <c r="F87" s="2">
        <v>1260</v>
      </c>
      <c r="G87" s="4">
        <f>(INDEX('[1]Январь 2022'!$F$6:$F$309,MATCH(B87,'[1]Январь 2022'!$C$6:$C$309,0))+INDEX('[1]Январь 2022'!$J$6:$J$309,MATCH(B87,'[1]Январь 2022'!$C$6:$C$309,0)))/0.93</f>
        <v>158.30107526881719</v>
      </c>
      <c r="H87" s="4">
        <f t="shared" si="3"/>
        <v>1101.6989247311828</v>
      </c>
      <c r="I87" s="51">
        <v>0</v>
      </c>
      <c r="J87" s="12">
        <f t="shared" si="4"/>
        <v>1101.6989247311828</v>
      </c>
    </row>
    <row r="88" spans="1:10" ht="18.75" customHeight="1" x14ac:dyDescent="0.2">
      <c r="A88" s="7">
        <f t="shared" ref="A88:A151" si="5">A87+1</f>
        <v>67</v>
      </c>
      <c r="B88" s="45" t="s">
        <v>91</v>
      </c>
      <c r="C88" s="37">
        <v>0.4</v>
      </c>
      <c r="D88" s="8" t="s">
        <v>322</v>
      </c>
      <c r="E88" s="7" t="s">
        <v>437</v>
      </c>
      <c r="F88" s="2">
        <v>2000</v>
      </c>
      <c r="G88" s="4">
        <f>(INDEX('[1]Январь 2022'!$F$6:$F$309,MATCH(B88,'[1]Январь 2022'!$C$6:$C$309,0))+INDEX('[1]Январь 2022'!$J$6:$J$309,MATCH(B88,'[1]Январь 2022'!$C$6:$C$309,0)))/0.93</f>
        <v>438.51612903225805</v>
      </c>
      <c r="H88" s="4">
        <f t="shared" si="3"/>
        <v>1561.483870967742</v>
      </c>
      <c r="I88" s="51">
        <v>0</v>
      </c>
      <c r="J88" s="12">
        <f t="shared" si="4"/>
        <v>1561.483870967742</v>
      </c>
    </row>
    <row r="89" spans="1:10" ht="18.75" customHeight="1" x14ac:dyDescent="0.2">
      <c r="A89" s="7">
        <f t="shared" si="5"/>
        <v>68</v>
      </c>
      <c r="B89" s="45" t="s">
        <v>475</v>
      </c>
      <c r="C89" s="37">
        <v>0.4</v>
      </c>
      <c r="D89" s="6" t="s">
        <v>354</v>
      </c>
      <c r="E89" s="7">
        <v>400</v>
      </c>
      <c r="F89" s="2">
        <v>400</v>
      </c>
      <c r="G89" s="4">
        <f>(INDEX('[1]Январь 2022'!$F$6:$F$309,MATCH(B89,'[1]Январь 2022'!$C$6:$C$309,0))+INDEX('[1]Январь 2022'!$J$6:$J$309,MATCH(B89,'[1]Январь 2022'!$C$6:$C$309,0)))/0.93</f>
        <v>78.236559139784944</v>
      </c>
      <c r="H89" s="4">
        <f t="shared" si="3"/>
        <v>321.76344086021504</v>
      </c>
      <c r="I89" s="51">
        <v>0</v>
      </c>
      <c r="J89" s="12">
        <f t="shared" si="4"/>
        <v>321.76344086021504</v>
      </c>
    </row>
    <row r="90" spans="1:10" ht="18.75" customHeight="1" x14ac:dyDescent="0.2">
      <c r="A90" s="7">
        <f t="shared" si="5"/>
        <v>69</v>
      </c>
      <c r="B90" s="45" t="s">
        <v>92</v>
      </c>
      <c r="C90" s="37">
        <v>0.4</v>
      </c>
      <c r="D90" s="8" t="s">
        <v>323</v>
      </c>
      <c r="E90" s="7" t="s">
        <v>437</v>
      </c>
      <c r="F90" s="2">
        <v>2000</v>
      </c>
      <c r="G90" s="4">
        <f>(INDEX('[1]Январь 2022'!$F$6:$F$309,MATCH(B90,'[1]Январь 2022'!$C$6:$C$309,0))+INDEX('[1]Январь 2022'!$J$6:$J$309,MATCH(B90,'[1]Январь 2022'!$C$6:$C$309,0)))/0.93</f>
        <v>555.79569892473114</v>
      </c>
      <c r="H90" s="4">
        <f t="shared" si="3"/>
        <v>1444.2043010752689</v>
      </c>
      <c r="I90" s="51">
        <v>0</v>
      </c>
      <c r="J90" s="12">
        <f t="shared" si="4"/>
        <v>1444.2043010752689</v>
      </c>
    </row>
    <row r="91" spans="1:10" ht="18.75" customHeight="1" x14ac:dyDescent="0.2">
      <c r="A91" s="7">
        <f t="shared" si="5"/>
        <v>70</v>
      </c>
      <c r="B91" s="45" t="s">
        <v>93</v>
      </c>
      <c r="C91" s="37">
        <v>0.4</v>
      </c>
      <c r="D91" s="8" t="s">
        <v>324</v>
      </c>
      <c r="E91" s="7" t="s">
        <v>436</v>
      </c>
      <c r="F91" s="2">
        <v>1260</v>
      </c>
      <c r="G91" s="4">
        <f>(INDEX('[1]Январь 2022'!$F$6:$F$309,MATCH(B91,'[1]Январь 2022'!$C$6:$C$309,0))+INDEX('[1]Январь 2022'!$J$6:$J$309,MATCH(B91,'[1]Январь 2022'!$C$6:$C$309,0)))/0.93</f>
        <v>345.43010752688173</v>
      </c>
      <c r="H91" s="4">
        <f t="shared" si="3"/>
        <v>914.56989247311822</v>
      </c>
      <c r="I91" s="51">
        <v>0</v>
      </c>
      <c r="J91" s="12">
        <f t="shared" si="4"/>
        <v>914.56989247311822</v>
      </c>
    </row>
    <row r="92" spans="1:10" ht="18.75" customHeight="1" x14ac:dyDescent="0.2">
      <c r="A92" s="7">
        <f t="shared" si="5"/>
        <v>71</v>
      </c>
      <c r="B92" s="45" t="s">
        <v>94</v>
      </c>
      <c r="C92" s="37">
        <v>0.4</v>
      </c>
      <c r="D92" s="8" t="s">
        <v>325</v>
      </c>
      <c r="E92" s="7" t="s">
        <v>436</v>
      </c>
      <c r="F92" s="2">
        <v>1260</v>
      </c>
      <c r="G92" s="4">
        <f>(INDEX('[1]Январь 2022'!$F$6:$F$309,MATCH(B92,'[1]Январь 2022'!$C$6:$C$309,0))+INDEX('[1]Январь 2022'!$J$6:$J$309,MATCH(B92,'[1]Январь 2022'!$C$6:$C$309,0)))/0.93</f>
        <v>489.73118279569889</v>
      </c>
      <c r="H92" s="4">
        <f t="shared" si="3"/>
        <v>770.26881720430106</v>
      </c>
      <c r="I92" s="51">
        <v>0</v>
      </c>
      <c r="J92" s="12">
        <f t="shared" si="4"/>
        <v>770.26881720430106</v>
      </c>
    </row>
    <row r="93" spans="1:10" ht="18.75" customHeight="1" x14ac:dyDescent="0.2">
      <c r="A93" s="7">
        <f t="shared" si="5"/>
        <v>72</v>
      </c>
      <c r="B93" s="45" t="s">
        <v>476</v>
      </c>
      <c r="C93" s="37">
        <v>0.4</v>
      </c>
      <c r="D93" s="6" t="s">
        <v>204</v>
      </c>
      <c r="E93" s="7" t="s">
        <v>436</v>
      </c>
      <c r="F93" s="2">
        <v>1260</v>
      </c>
      <c r="G93" s="4">
        <f>(INDEX('[1]Январь 2022'!$F$6:$F$309,MATCH(B93,'[1]Январь 2022'!$C$6:$C$309,0))+INDEX('[1]Январь 2022'!$J$6:$J$309,MATCH(B93,'[1]Январь 2022'!$C$6:$C$309,0)))/0.93</f>
        <v>163.39784946236557</v>
      </c>
      <c r="H93" s="4">
        <f t="shared" si="3"/>
        <v>1096.6021505376343</v>
      </c>
      <c r="I93" s="51">
        <v>0</v>
      </c>
      <c r="J93" s="12">
        <f t="shared" si="4"/>
        <v>1096.6021505376343</v>
      </c>
    </row>
    <row r="94" spans="1:10" ht="18.75" customHeight="1" x14ac:dyDescent="0.2">
      <c r="A94" s="7">
        <f t="shared" si="5"/>
        <v>73</v>
      </c>
      <c r="B94" s="45" t="s">
        <v>52</v>
      </c>
      <c r="C94" s="37">
        <v>0.4</v>
      </c>
      <c r="D94" s="8" t="s">
        <v>227</v>
      </c>
      <c r="E94" s="7" t="s">
        <v>436</v>
      </c>
      <c r="F94" s="2">
        <v>1260</v>
      </c>
      <c r="G94" s="4">
        <f>(INDEX('[1]Январь 2022'!$F$6:$F$309,MATCH(B94,'[1]Январь 2022'!$C$6:$C$309,0))+INDEX('[1]Январь 2022'!$J$6:$J$309,MATCH(B94,'[1]Январь 2022'!$C$6:$C$309,0)))/0.93</f>
        <v>463.8279569892473</v>
      </c>
      <c r="H94" s="4">
        <f t="shared" si="3"/>
        <v>796.17204301075276</v>
      </c>
      <c r="I94" s="51">
        <v>0</v>
      </c>
      <c r="J94" s="12">
        <f t="shared" si="4"/>
        <v>796.17204301075276</v>
      </c>
    </row>
    <row r="95" spans="1:10" ht="18.75" customHeight="1" x14ac:dyDescent="0.2">
      <c r="A95" s="7">
        <f t="shared" si="5"/>
        <v>74</v>
      </c>
      <c r="B95" s="45" t="s">
        <v>477</v>
      </c>
      <c r="C95" s="37">
        <v>0.4</v>
      </c>
      <c r="D95" s="8" t="s">
        <v>326</v>
      </c>
      <c r="E95" s="7" t="s">
        <v>437</v>
      </c>
      <c r="F95" s="2">
        <v>2000</v>
      </c>
      <c r="G95" s="4">
        <f>(INDEX('[1]Январь 2022'!$F$6:$F$309,MATCH(B95,'[1]Январь 2022'!$C$6:$C$309,0))+INDEX('[1]Январь 2022'!$J$6:$J$309,MATCH(B95,'[1]Январь 2022'!$C$6:$C$309,0)))/0.93</f>
        <v>584</v>
      </c>
      <c r="H95" s="4">
        <f t="shared" si="3"/>
        <v>1416</v>
      </c>
      <c r="I95" s="51">
        <v>0</v>
      </c>
      <c r="J95" s="12">
        <f t="shared" si="4"/>
        <v>1416</v>
      </c>
    </row>
    <row r="96" spans="1:10" ht="18.75" customHeight="1" x14ac:dyDescent="0.2">
      <c r="A96" s="7">
        <f t="shared" si="5"/>
        <v>75</v>
      </c>
      <c r="B96" s="45" t="s">
        <v>95</v>
      </c>
      <c r="C96" s="37">
        <v>0.4</v>
      </c>
      <c r="D96" s="8" t="s">
        <v>327</v>
      </c>
      <c r="E96" s="7" t="s">
        <v>437</v>
      </c>
      <c r="F96" s="2">
        <v>2000</v>
      </c>
      <c r="G96" s="4">
        <f>(INDEX('[1]Январь 2022'!$F$6:$F$309,MATCH(B96,'[1]Январь 2022'!$C$6:$C$309,0))+INDEX('[1]Январь 2022'!$J$6:$J$309,MATCH(B96,'[1]Январь 2022'!$C$6:$C$309,0)))/0.93</f>
        <v>482.8602150537634</v>
      </c>
      <c r="H96" s="4">
        <f t="shared" si="3"/>
        <v>1517.1397849462367</v>
      </c>
      <c r="I96" s="49">
        <v>55.32</v>
      </c>
      <c r="J96" s="12">
        <f t="shared" si="4"/>
        <v>1461.8197849462367</v>
      </c>
    </row>
    <row r="97" spans="1:10" ht="18.75" customHeight="1" x14ac:dyDescent="0.2">
      <c r="A97" s="7">
        <f t="shared" si="5"/>
        <v>76</v>
      </c>
      <c r="B97" s="45" t="s">
        <v>96</v>
      </c>
      <c r="C97" s="37">
        <v>0.4</v>
      </c>
      <c r="D97" s="8" t="s">
        <v>328</v>
      </c>
      <c r="E97" s="7" t="s">
        <v>437</v>
      </c>
      <c r="F97" s="2">
        <v>2000</v>
      </c>
      <c r="G97" s="4">
        <f>(INDEX('[1]Январь 2022'!$F$6:$F$309,MATCH(B97,'[1]Январь 2022'!$C$6:$C$309,0))+INDEX('[1]Январь 2022'!$J$6:$J$309,MATCH(B97,'[1]Январь 2022'!$C$6:$C$309,0)))/0.93</f>
        <v>419.76344086021504</v>
      </c>
      <c r="H97" s="4">
        <f t="shared" si="3"/>
        <v>1580.236559139785</v>
      </c>
      <c r="I97" s="51">
        <v>0</v>
      </c>
      <c r="J97" s="12">
        <f t="shared" si="4"/>
        <v>1580.236559139785</v>
      </c>
    </row>
    <row r="98" spans="1:10" ht="18.75" customHeight="1" x14ac:dyDescent="0.2">
      <c r="A98" s="7">
        <f t="shared" si="5"/>
        <v>77</v>
      </c>
      <c r="B98" s="45" t="s">
        <v>478</v>
      </c>
      <c r="C98" s="37">
        <v>0.4</v>
      </c>
      <c r="D98" s="8" t="s">
        <v>329</v>
      </c>
      <c r="E98" s="7" t="s">
        <v>437</v>
      </c>
      <c r="F98" s="2">
        <v>2000</v>
      </c>
      <c r="G98" s="4">
        <f>(INDEX('[1]Январь 2022'!$F$6:$F$309,MATCH(B98,'[1]Январь 2022'!$C$6:$C$309,0))+INDEX('[1]Январь 2022'!$J$6:$J$309,MATCH(B98,'[1]Январь 2022'!$C$6:$C$309,0)))/0.93</f>
        <v>387.02150537634407</v>
      </c>
      <c r="H98" s="4">
        <f t="shared" si="3"/>
        <v>1612.9784946236559</v>
      </c>
      <c r="I98" s="51">
        <v>0</v>
      </c>
      <c r="J98" s="12">
        <f t="shared" si="4"/>
        <v>1612.9784946236559</v>
      </c>
    </row>
    <row r="99" spans="1:10" ht="18.75" customHeight="1" x14ac:dyDescent="0.2">
      <c r="A99" s="7">
        <f t="shared" si="5"/>
        <v>78</v>
      </c>
      <c r="B99" s="45" t="s">
        <v>97</v>
      </c>
      <c r="C99" s="37">
        <v>0.4</v>
      </c>
      <c r="D99" s="8" t="s">
        <v>330</v>
      </c>
      <c r="E99" s="7" t="s">
        <v>436</v>
      </c>
      <c r="F99" s="2">
        <v>1260</v>
      </c>
      <c r="G99" s="4">
        <f>(INDEX('[1]Январь 2022'!$F$6:$F$309,MATCH(B99,'[1]Январь 2022'!$C$6:$C$309,0))+INDEX('[1]Январь 2022'!$J$6:$J$309,MATCH(B99,'[1]Январь 2022'!$C$6:$C$309,0)))/0.93</f>
        <v>339.63440860215053</v>
      </c>
      <c r="H99" s="4">
        <f t="shared" si="3"/>
        <v>920.36559139784947</v>
      </c>
      <c r="I99" s="51">
        <v>0</v>
      </c>
      <c r="J99" s="12">
        <f t="shared" si="4"/>
        <v>920.36559139784947</v>
      </c>
    </row>
    <row r="100" spans="1:10" ht="18.75" customHeight="1" x14ac:dyDescent="0.2">
      <c r="A100" s="7">
        <f t="shared" si="5"/>
        <v>79</v>
      </c>
      <c r="B100" s="45" t="s">
        <v>98</v>
      </c>
      <c r="C100" s="37">
        <v>0.4</v>
      </c>
      <c r="D100" s="8" t="s">
        <v>314</v>
      </c>
      <c r="E100" s="7" t="s">
        <v>436</v>
      </c>
      <c r="F100" s="2">
        <v>1260</v>
      </c>
      <c r="G100" s="4">
        <f>(INDEX('[1]Январь 2022'!$F$6:$F$309,MATCH(B100,'[1]Январь 2022'!$C$6:$C$309,0))+INDEX('[1]Январь 2022'!$J$6:$J$309,MATCH(B100,'[1]Январь 2022'!$C$6:$C$309,0)))/0.93</f>
        <v>404.21505376344078</v>
      </c>
      <c r="H100" s="4">
        <f t="shared" si="3"/>
        <v>855.78494623655922</v>
      </c>
      <c r="I100" s="51">
        <v>0</v>
      </c>
      <c r="J100" s="12">
        <f t="shared" si="4"/>
        <v>855.78494623655922</v>
      </c>
    </row>
    <row r="101" spans="1:10" ht="18.75" customHeight="1" x14ac:dyDescent="0.2">
      <c r="A101" s="7">
        <f t="shared" si="5"/>
        <v>80</v>
      </c>
      <c r="B101" s="45" t="s">
        <v>99</v>
      </c>
      <c r="C101" s="37">
        <v>0.4</v>
      </c>
      <c r="D101" s="8" t="s">
        <v>314</v>
      </c>
      <c r="E101" s="7" t="s">
        <v>436</v>
      </c>
      <c r="F101" s="2">
        <v>1260</v>
      </c>
      <c r="G101" s="4">
        <f>(INDEX('[1]Январь 2022'!$F$6:$F$309,MATCH(B101,'[1]Январь 2022'!$C$6:$C$309,0))+INDEX('[1]Январь 2022'!$J$6:$J$309,MATCH(B101,'[1]Январь 2022'!$C$6:$C$309,0)))/0.93</f>
        <v>235.6344086021505</v>
      </c>
      <c r="H101" s="4">
        <f t="shared" si="3"/>
        <v>1024.3655913978496</v>
      </c>
      <c r="I101" s="51">
        <v>0</v>
      </c>
      <c r="J101" s="12">
        <f t="shared" si="4"/>
        <v>1024.3655913978496</v>
      </c>
    </row>
    <row r="102" spans="1:10" ht="18.75" customHeight="1" x14ac:dyDescent="0.2">
      <c r="A102" s="7">
        <f t="shared" si="5"/>
        <v>81</v>
      </c>
      <c r="B102" s="45" t="s">
        <v>100</v>
      </c>
      <c r="C102" s="37">
        <v>0.4</v>
      </c>
      <c r="D102" s="8" t="s">
        <v>315</v>
      </c>
      <c r="E102" s="7" t="s">
        <v>436</v>
      </c>
      <c r="F102" s="2">
        <v>1260</v>
      </c>
      <c r="G102" s="4">
        <f>(INDEX('[1]Январь 2022'!$F$6:$F$309,MATCH(B102,'[1]Январь 2022'!$C$6:$C$309,0))+INDEX('[1]Январь 2022'!$J$6:$J$309,MATCH(B102,'[1]Январь 2022'!$C$6:$C$309,0)))/0.93</f>
        <v>261.18279569892468</v>
      </c>
      <c r="H102" s="4">
        <f t="shared" si="3"/>
        <v>998.81720430107532</v>
      </c>
      <c r="I102" s="51">
        <v>0</v>
      </c>
      <c r="J102" s="12">
        <f t="shared" si="4"/>
        <v>998.81720430107532</v>
      </c>
    </row>
    <row r="103" spans="1:10" ht="18.75" customHeight="1" x14ac:dyDescent="0.2">
      <c r="A103" s="7">
        <f t="shared" si="5"/>
        <v>82</v>
      </c>
      <c r="B103" s="45" t="s">
        <v>101</v>
      </c>
      <c r="C103" s="37">
        <v>0.4</v>
      </c>
      <c r="D103" s="8" t="s">
        <v>331</v>
      </c>
      <c r="E103" s="7" t="s">
        <v>436</v>
      </c>
      <c r="F103" s="2">
        <v>1260</v>
      </c>
      <c r="G103" s="4">
        <f>(INDEX('[1]Январь 2022'!$F$6:$F$309,MATCH(B103,'[1]Январь 2022'!$C$6:$C$309,0))+INDEX('[1]Январь 2022'!$J$6:$J$309,MATCH(B103,'[1]Январь 2022'!$C$6:$C$309,0)))/0.93</f>
        <v>368.38709677419354</v>
      </c>
      <c r="H103" s="4">
        <f t="shared" si="3"/>
        <v>891.61290322580646</v>
      </c>
      <c r="I103" s="51">
        <v>0</v>
      </c>
      <c r="J103" s="12">
        <f t="shared" si="4"/>
        <v>891.61290322580646</v>
      </c>
    </row>
    <row r="104" spans="1:10" ht="18.75" customHeight="1" x14ac:dyDescent="0.2">
      <c r="A104" s="7">
        <f t="shared" si="5"/>
        <v>83</v>
      </c>
      <c r="B104" s="45" t="s">
        <v>479</v>
      </c>
      <c r="C104" s="37">
        <v>0.4</v>
      </c>
      <c r="D104" s="8" t="s">
        <v>382</v>
      </c>
      <c r="E104" s="7" t="s">
        <v>437</v>
      </c>
      <c r="F104" s="2">
        <v>2000</v>
      </c>
      <c r="G104" s="4">
        <f>(INDEX('[1]Январь 2022'!$F$6:$F$309,MATCH(B104,'[1]Январь 2022'!$C$6:$C$309,0))+INDEX('[1]Январь 2022'!$J$6:$J$309,MATCH(B104,'[1]Январь 2022'!$C$6:$C$309,0)))/0.93</f>
        <v>479.98924731182791</v>
      </c>
      <c r="H104" s="4">
        <f t="shared" si="3"/>
        <v>1520.010752688172</v>
      </c>
      <c r="I104" s="51">
        <v>0</v>
      </c>
      <c r="J104" s="12">
        <f t="shared" si="4"/>
        <v>1520.010752688172</v>
      </c>
    </row>
    <row r="105" spans="1:10" ht="18.75" customHeight="1" x14ac:dyDescent="0.2">
      <c r="A105" s="7">
        <f t="shared" si="5"/>
        <v>84</v>
      </c>
      <c r="B105" s="45" t="s">
        <v>112</v>
      </c>
      <c r="C105" s="37">
        <v>0.4</v>
      </c>
      <c r="D105" s="8" t="s">
        <v>383</v>
      </c>
      <c r="E105" s="7" t="s">
        <v>436</v>
      </c>
      <c r="F105" s="2">
        <v>1260</v>
      </c>
      <c r="G105" s="4">
        <f>(INDEX('[1]Январь 2022'!$F$6:$F$309,MATCH(B105,'[1]Январь 2022'!$C$6:$C$309,0))+INDEX('[1]Январь 2022'!$J$6:$J$309,MATCH(B105,'[1]Январь 2022'!$C$6:$C$309,0)))/0.93</f>
        <v>414.04301075268813</v>
      </c>
      <c r="H105" s="4">
        <f t="shared" si="3"/>
        <v>845.95698924731187</v>
      </c>
      <c r="I105" s="51">
        <v>0</v>
      </c>
      <c r="J105" s="12">
        <f t="shared" si="4"/>
        <v>845.95698924731187</v>
      </c>
    </row>
    <row r="106" spans="1:10" ht="18.75" customHeight="1" x14ac:dyDescent="0.2">
      <c r="A106" s="7">
        <f t="shared" si="5"/>
        <v>85</v>
      </c>
      <c r="B106" s="45" t="s">
        <v>113</v>
      </c>
      <c r="C106" s="37">
        <v>0.4</v>
      </c>
      <c r="D106" s="8" t="s">
        <v>384</v>
      </c>
      <c r="E106" s="7" t="s">
        <v>436</v>
      </c>
      <c r="F106" s="2">
        <v>1260</v>
      </c>
      <c r="G106" s="4">
        <f>(INDEX('[1]Январь 2022'!$F$6:$F$309,MATCH(B106,'[1]Январь 2022'!$C$6:$C$309,0))+INDEX('[1]Январь 2022'!$J$6:$J$309,MATCH(B106,'[1]Январь 2022'!$C$6:$C$309,0)))/0.93</f>
        <v>593.95698924731175</v>
      </c>
      <c r="H106" s="4">
        <f t="shared" si="3"/>
        <v>666.04301075268825</v>
      </c>
      <c r="I106" s="51">
        <v>0</v>
      </c>
      <c r="J106" s="12">
        <f t="shared" si="4"/>
        <v>666.04301075268825</v>
      </c>
    </row>
    <row r="107" spans="1:10" ht="18.75" customHeight="1" x14ac:dyDescent="0.2">
      <c r="A107" s="7">
        <f t="shared" si="5"/>
        <v>86</v>
      </c>
      <c r="B107" s="45" t="s">
        <v>114</v>
      </c>
      <c r="C107" s="37">
        <v>0.4</v>
      </c>
      <c r="D107" s="8" t="s">
        <v>385</v>
      </c>
      <c r="E107" s="7" t="s">
        <v>437</v>
      </c>
      <c r="F107" s="2">
        <v>2000</v>
      </c>
      <c r="G107" s="4">
        <f>(INDEX('[1]Январь 2022'!$F$6:$F$309,MATCH(B107,'[1]Январь 2022'!$C$6:$C$309,0))+INDEX('[1]Январь 2022'!$J$6:$J$309,MATCH(B107,'[1]Январь 2022'!$C$6:$C$309,0)))/0.93</f>
        <v>389.21505376344089</v>
      </c>
      <c r="H107" s="4">
        <f t="shared" si="3"/>
        <v>1610.7849462365591</v>
      </c>
      <c r="I107" s="51">
        <v>0</v>
      </c>
      <c r="J107" s="12">
        <f t="shared" si="4"/>
        <v>1610.7849462365591</v>
      </c>
    </row>
    <row r="108" spans="1:10" ht="18.75" customHeight="1" x14ac:dyDescent="0.2">
      <c r="A108" s="7">
        <f t="shared" si="5"/>
        <v>87</v>
      </c>
      <c r="B108" s="45" t="s">
        <v>115</v>
      </c>
      <c r="C108" s="37">
        <v>0.4</v>
      </c>
      <c r="D108" s="8" t="s">
        <v>386</v>
      </c>
      <c r="E108" s="7" t="s">
        <v>436</v>
      </c>
      <c r="F108" s="2">
        <v>1260</v>
      </c>
      <c r="G108" s="4">
        <f>(INDEX('[1]Январь 2022'!$F$6:$F$309,MATCH(B108,'[1]Январь 2022'!$C$6:$C$309,0))+INDEX('[1]Январь 2022'!$J$6:$J$309,MATCH(B108,'[1]Январь 2022'!$C$6:$C$309,0)))/0.93</f>
        <v>515.63440860215042</v>
      </c>
      <c r="H108" s="4">
        <f t="shared" si="3"/>
        <v>744.36559139784958</v>
      </c>
      <c r="I108" s="51">
        <v>0</v>
      </c>
      <c r="J108" s="12">
        <f t="shared" si="4"/>
        <v>744.36559139784958</v>
      </c>
    </row>
    <row r="109" spans="1:10" ht="18.75" customHeight="1" x14ac:dyDescent="0.2">
      <c r="A109" s="7">
        <f t="shared" si="5"/>
        <v>88</v>
      </c>
      <c r="B109" s="45" t="s">
        <v>116</v>
      </c>
      <c r="C109" s="37">
        <v>0.4</v>
      </c>
      <c r="D109" s="8" t="s">
        <v>387</v>
      </c>
      <c r="E109" s="7" t="s">
        <v>437</v>
      </c>
      <c r="F109" s="2">
        <v>2000</v>
      </c>
      <c r="G109" s="4">
        <f>(INDEX('[1]Январь 2022'!$F$6:$F$309,MATCH(B109,'[1]Январь 2022'!$C$6:$C$309,0))+INDEX('[1]Январь 2022'!$J$6:$J$309,MATCH(B109,'[1]Январь 2022'!$C$6:$C$309,0)))/0.93</f>
        <v>394.94623655913978</v>
      </c>
      <c r="H109" s="4">
        <f t="shared" si="3"/>
        <v>1605.0537634408602</v>
      </c>
      <c r="I109" s="51">
        <v>0</v>
      </c>
      <c r="J109" s="12">
        <f t="shared" si="4"/>
        <v>1605.0537634408602</v>
      </c>
    </row>
    <row r="110" spans="1:10" ht="18.75" customHeight="1" x14ac:dyDescent="0.2">
      <c r="A110" s="7">
        <f t="shared" si="5"/>
        <v>89</v>
      </c>
      <c r="B110" s="45" t="s">
        <v>117</v>
      </c>
      <c r="C110" s="37">
        <v>0.4</v>
      </c>
      <c r="D110" s="8" t="s">
        <v>388</v>
      </c>
      <c r="E110" s="7" t="s">
        <v>436</v>
      </c>
      <c r="F110" s="2">
        <v>1260</v>
      </c>
      <c r="G110" s="4">
        <f>(INDEX('[1]Январь 2022'!$F$6:$F$309,MATCH(B110,'[1]Январь 2022'!$C$6:$C$309,0))+INDEX('[1]Январь 2022'!$J$6:$J$309,MATCH(B110,'[1]Январь 2022'!$C$6:$C$309,0)))/0.93</f>
        <v>432.56989247311822</v>
      </c>
      <c r="H110" s="4">
        <f t="shared" si="3"/>
        <v>827.43010752688178</v>
      </c>
      <c r="I110" s="51">
        <v>0</v>
      </c>
      <c r="J110" s="12">
        <f t="shared" si="4"/>
        <v>827.43010752688178</v>
      </c>
    </row>
    <row r="111" spans="1:10" ht="18.75" customHeight="1" x14ac:dyDescent="0.2">
      <c r="A111" s="7">
        <f t="shared" si="5"/>
        <v>90</v>
      </c>
      <c r="B111" s="45" t="s">
        <v>118</v>
      </c>
      <c r="C111" s="37">
        <v>0.4</v>
      </c>
      <c r="D111" s="8" t="s">
        <v>389</v>
      </c>
      <c r="E111" s="7" t="s">
        <v>437</v>
      </c>
      <c r="F111" s="2">
        <v>2000</v>
      </c>
      <c r="G111" s="4">
        <f>(INDEX('[1]Январь 2022'!$F$6:$F$309,MATCH(B111,'[1]Январь 2022'!$C$6:$C$309,0))+INDEX('[1]Январь 2022'!$J$6:$J$309,MATCH(B111,'[1]Январь 2022'!$C$6:$C$309,0)))/0.93</f>
        <v>528.77419354838707</v>
      </c>
      <c r="H111" s="4">
        <f t="shared" si="3"/>
        <v>1471.2258064516129</v>
      </c>
      <c r="I111" s="51">
        <v>0</v>
      </c>
      <c r="J111" s="12">
        <f t="shared" si="4"/>
        <v>1471.2258064516129</v>
      </c>
    </row>
    <row r="112" spans="1:10" ht="18.75" customHeight="1" x14ac:dyDescent="0.2">
      <c r="A112" s="7">
        <f t="shared" si="5"/>
        <v>91</v>
      </c>
      <c r="B112" s="45" t="s">
        <v>480</v>
      </c>
      <c r="C112" s="37">
        <v>0.4</v>
      </c>
      <c r="D112" s="8" t="s">
        <v>228</v>
      </c>
      <c r="E112" s="7" t="s">
        <v>437</v>
      </c>
      <c r="F112" s="2">
        <v>2000</v>
      </c>
      <c r="G112" s="4">
        <f>(INDEX('[1]Январь 2022'!$F$6:$F$309,MATCH(B112,'[1]Январь 2022'!$C$6:$C$309,0))+INDEX('[1]Январь 2022'!$J$6:$J$309,MATCH(B112,'[1]Январь 2022'!$C$6:$C$309,0)))/0.93</f>
        <v>508.93548387096774</v>
      </c>
      <c r="H112" s="4">
        <f t="shared" si="3"/>
        <v>1491.0645161290322</v>
      </c>
      <c r="I112" s="49">
        <v>14.63</v>
      </c>
      <c r="J112" s="12">
        <f t="shared" si="4"/>
        <v>1476.4345161290321</v>
      </c>
    </row>
    <row r="113" spans="1:10" ht="18.75" customHeight="1" x14ac:dyDescent="0.2">
      <c r="A113" s="7">
        <f t="shared" si="5"/>
        <v>92</v>
      </c>
      <c r="B113" s="45" t="s">
        <v>481</v>
      </c>
      <c r="C113" s="37">
        <v>0.4</v>
      </c>
      <c r="D113" s="8" t="s">
        <v>390</v>
      </c>
      <c r="E113" s="7" t="s">
        <v>437</v>
      </c>
      <c r="F113" s="2">
        <v>2000</v>
      </c>
      <c r="G113" s="4">
        <f>(INDEX('[1]Январь 2022'!$F$6:$F$309,MATCH(B113,'[1]Январь 2022'!$C$6:$C$309,0))+INDEX('[1]Январь 2022'!$J$6:$J$309,MATCH(B113,'[1]Январь 2022'!$C$6:$C$309,0)))/0.93</f>
        <v>437.2043010752688</v>
      </c>
      <c r="H113" s="4">
        <f t="shared" si="3"/>
        <v>1562.7956989247311</v>
      </c>
      <c r="I113" s="49">
        <v>8.51</v>
      </c>
      <c r="J113" s="12">
        <f t="shared" si="4"/>
        <v>1554.2856989247312</v>
      </c>
    </row>
    <row r="114" spans="1:10" ht="18.75" customHeight="1" x14ac:dyDescent="0.2">
      <c r="A114" s="7">
        <f t="shared" si="5"/>
        <v>93</v>
      </c>
      <c r="B114" s="45" t="s">
        <v>482</v>
      </c>
      <c r="C114" s="37">
        <v>0.4</v>
      </c>
      <c r="D114" s="8" t="s">
        <v>391</v>
      </c>
      <c r="E114" s="7" t="s">
        <v>436</v>
      </c>
      <c r="F114" s="2">
        <v>1260</v>
      </c>
      <c r="G114" s="4">
        <f>(INDEX('[1]Январь 2022'!$F$6:$F$309,MATCH(B114,'[1]Январь 2022'!$C$6:$C$309,0))+INDEX('[1]Январь 2022'!$J$6:$J$309,MATCH(B114,'[1]Январь 2022'!$C$6:$C$309,0)))/0.93</f>
        <v>375.6236559139785</v>
      </c>
      <c r="H114" s="4">
        <f t="shared" si="3"/>
        <v>884.3763440860215</v>
      </c>
      <c r="I114" s="51">
        <v>0</v>
      </c>
      <c r="J114" s="12">
        <f t="shared" si="4"/>
        <v>884.3763440860215</v>
      </c>
    </row>
    <row r="115" spans="1:10" ht="18.75" customHeight="1" x14ac:dyDescent="0.2">
      <c r="A115" s="7">
        <f t="shared" si="5"/>
        <v>94</v>
      </c>
      <c r="B115" s="45" t="s">
        <v>53</v>
      </c>
      <c r="C115" s="37">
        <v>0.4</v>
      </c>
      <c r="D115" s="8" t="s">
        <v>229</v>
      </c>
      <c r="E115" s="7" t="s">
        <v>145</v>
      </c>
      <c r="F115" s="2">
        <v>800</v>
      </c>
      <c r="G115" s="4">
        <f>(INDEX('[1]Январь 2022'!$F$6:$F$309,MATCH(B115,'[1]Январь 2022'!$C$6:$C$309,0))+INDEX('[1]Январь 2022'!$J$6:$J$309,MATCH(B115,'[1]Январь 2022'!$C$6:$C$309,0)))/0.93</f>
        <v>255.3763440860215</v>
      </c>
      <c r="H115" s="4">
        <f t="shared" si="3"/>
        <v>544.6236559139785</v>
      </c>
      <c r="I115" s="50">
        <v>42.55</v>
      </c>
      <c r="J115" s="12">
        <f t="shared" si="4"/>
        <v>502.07365591397848</v>
      </c>
    </row>
    <row r="116" spans="1:10" ht="18.75" customHeight="1" x14ac:dyDescent="0.2">
      <c r="A116" s="7">
        <f t="shared" si="5"/>
        <v>95</v>
      </c>
      <c r="B116" s="45" t="s">
        <v>119</v>
      </c>
      <c r="C116" s="37">
        <v>0.4</v>
      </c>
      <c r="D116" s="8" t="s">
        <v>392</v>
      </c>
      <c r="E116" s="7" t="s">
        <v>436</v>
      </c>
      <c r="F116" s="2">
        <v>1260</v>
      </c>
      <c r="G116" s="4">
        <f>(INDEX('[1]Январь 2022'!$F$6:$F$309,MATCH(B116,'[1]Январь 2022'!$C$6:$C$309,0))+INDEX('[1]Январь 2022'!$J$6:$J$309,MATCH(B116,'[1]Январь 2022'!$C$6:$C$309,0)))/0.93</f>
        <v>476.84946236559142</v>
      </c>
      <c r="H116" s="4">
        <f t="shared" si="3"/>
        <v>783.15053763440858</v>
      </c>
      <c r="I116" s="51">
        <v>0</v>
      </c>
      <c r="J116" s="12">
        <f t="shared" si="4"/>
        <v>783.15053763440858</v>
      </c>
    </row>
    <row r="117" spans="1:10" ht="18.75" customHeight="1" x14ac:dyDescent="0.2">
      <c r="A117" s="7">
        <f t="shared" si="5"/>
        <v>96</v>
      </c>
      <c r="B117" s="45" t="s">
        <v>483</v>
      </c>
      <c r="C117" s="37">
        <v>0.4</v>
      </c>
      <c r="D117" s="6" t="s">
        <v>336</v>
      </c>
      <c r="E117" s="7" t="s">
        <v>438</v>
      </c>
      <c r="F117" s="2">
        <v>3200</v>
      </c>
      <c r="G117" s="4">
        <f>(INDEX('[1]Январь 2022'!$F$6:$F$309,MATCH(B117,'[1]Январь 2022'!$C$6:$C$309,0))+INDEX('[1]Январь 2022'!$J$6:$J$309,MATCH(B117,'[1]Январь 2022'!$C$6:$C$309,0)))/0.93</f>
        <v>300.32258064516128</v>
      </c>
      <c r="H117" s="4">
        <f t="shared" si="3"/>
        <v>2899.6774193548385</v>
      </c>
      <c r="I117" s="50">
        <v>537.23400000000004</v>
      </c>
      <c r="J117" s="12">
        <f t="shared" si="4"/>
        <v>2362.4434193548386</v>
      </c>
    </row>
    <row r="118" spans="1:10" ht="18.75" customHeight="1" x14ac:dyDescent="0.2">
      <c r="A118" s="7">
        <f t="shared" si="5"/>
        <v>97</v>
      </c>
      <c r="B118" s="45" t="s">
        <v>120</v>
      </c>
      <c r="C118" s="37">
        <v>0.4</v>
      </c>
      <c r="D118" s="8" t="s">
        <v>393</v>
      </c>
      <c r="E118" s="7" t="s">
        <v>437</v>
      </c>
      <c r="F118" s="2">
        <v>2000</v>
      </c>
      <c r="G118" s="4">
        <f>(INDEX('[1]Январь 2022'!$F$6:$F$309,MATCH(B118,'[1]Январь 2022'!$C$6:$C$309,0))+INDEX('[1]Январь 2022'!$J$6:$J$309,MATCH(B118,'[1]Январь 2022'!$C$6:$C$309,0)))/0.93</f>
        <v>785.70967741935488</v>
      </c>
      <c r="H118" s="4">
        <f t="shared" si="3"/>
        <v>1214.2903225806451</v>
      </c>
      <c r="I118" s="51">
        <v>0</v>
      </c>
      <c r="J118" s="12">
        <f t="shared" si="4"/>
        <v>1214.2903225806451</v>
      </c>
    </row>
    <row r="119" spans="1:10" ht="18.75" customHeight="1" x14ac:dyDescent="0.2">
      <c r="A119" s="7">
        <f t="shared" si="5"/>
        <v>98</v>
      </c>
      <c r="B119" s="45" t="s">
        <v>121</v>
      </c>
      <c r="C119" s="37">
        <v>0.4</v>
      </c>
      <c r="D119" s="8" t="s">
        <v>394</v>
      </c>
      <c r="E119" s="7" t="s">
        <v>436</v>
      </c>
      <c r="F119" s="2">
        <v>1260</v>
      </c>
      <c r="G119" s="4">
        <f>(INDEX('[1]Январь 2022'!$F$6:$F$309,MATCH(B119,'[1]Январь 2022'!$C$6:$C$309,0))+INDEX('[1]Январь 2022'!$J$6:$J$309,MATCH(B119,'[1]Январь 2022'!$C$6:$C$309,0)))/0.93</f>
        <v>244.24731182795699</v>
      </c>
      <c r="H119" s="4">
        <f t="shared" si="3"/>
        <v>1015.752688172043</v>
      </c>
      <c r="I119" s="51">
        <v>0</v>
      </c>
      <c r="J119" s="12">
        <f t="shared" si="4"/>
        <v>1015.752688172043</v>
      </c>
    </row>
    <row r="120" spans="1:10" ht="18.75" customHeight="1" x14ac:dyDescent="0.2">
      <c r="A120" s="7">
        <f t="shared" si="5"/>
        <v>99</v>
      </c>
      <c r="B120" s="45" t="s">
        <v>122</v>
      </c>
      <c r="C120" s="37">
        <v>0.4</v>
      </c>
      <c r="D120" s="8" t="s">
        <v>395</v>
      </c>
      <c r="E120" s="7" t="s">
        <v>437</v>
      </c>
      <c r="F120" s="2">
        <v>2000</v>
      </c>
      <c r="G120" s="4">
        <f>(INDEX('[1]Январь 2022'!$F$6:$F$309,MATCH(B120,'[1]Январь 2022'!$C$6:$C$309,0))+INDEX('[1]Январь 2022'!$J$6:$J$309,MATCH(B120,'[1]Январь 2022'!$C$6:$C$309,0)))/0.93</f>
        <v>568.56989247311822</v>
      </c>
      <c r="H120" s="4">
        <f t="shared" si="3"/>
        <v>1431.4301075268818</v>
      </c>
      <c r="I120" s="49">
        <v>63.83</v>
      </c>
      <c r="J120" s="12">
        <f t="shared" si="4"/>
        <v>1367.6001075268819</v>
      </c>
    </row>
    <row r="121" spans="1:10" ht="18.75" customHeight="1" x14ac:dyDescent="0.2">
      <c r="A121" s="7">
        <f t="shared" si="5"/>
        <v>100</v>
      </c>
      <c r="B121" s="45" t="s">
        <v>123</v>
      </c>
      <c r="C121" s="37">
        <v>0.4</v>
      </c>
      <c r="D121" s="8" t="s">
        <v>396</v>
      </c>
      <c r="E121" s="7" t="s">
        <v>436</v>
      </c>
      <c r="F121" s="2">
        <v>1260</v>
      </c>
      <c r="G121" s="4">
        <f>(INDEX('[1]Январь 2022'!$F$6:$F$309,MATCH(B121,'[1]Январь 2022'!$C$6:$C$309,0))+INDEX('[1]Январь 2022'!$J$6:$J$309,MATCH(B121,'[1]Январь 2022'!$C$6:$C$309,0)))/0.93</f>
        <v>391.19354838709677</v>
      </c>
      <c r="H121" s="4">
        <f t="shared" si="3"/>
        <v>868.80645161290317</v>
      </c>
      <c r="I121" s="49">
        <v>15.957000000000001</v>
      </c>
      <c r="J121" s="12">
        <f t="shared" si="4"/>
        <v>852.84945161290318</v>
      </c>
    </row>
    <row r="122" spans="1:10" ht="18.75" customHeight="1" x14ac:dyDescent="0.2">
      <c r="A122" s="7">
        <f t="shared" si="5"/>
        <v>101</v>
      </c>
      <c r="B122" s="45" t="s">
        <v>124</v>
      </c>
      <c r="C122" s="37">
        <v>0.4</v>
      </c>
      <c r="D122" s="8" t="s">
        <v>397</v>
      </c>
      <c r="E122" s="7" t="s">
        <v>436</v>
      </c>
      <c r="F122" s="2">
        <v>1260</v>
      </c>
      <c r="G122" s="4">
        <f>(INDEX('[1]Январь 2022'!$F$6:$F$309,MATCH(B122,'[1]Январь 2022'!$C$6:$C$309,0))+INDEX('[1]Январь 2022'!$J$6:$J$309,MATCH(B122,'[1]Январь 2022'!$C$6:$C$309,0)))/0.93</f>
        <v>201.91397849462365</v>
      </c>
      <c r="H122" s="4">
        <f t="shared" si="3"/>
        <v>1058.0860215053763</v>
      </c>
      <c r="I122" s="51">
        <v>0</v>
      </c>
      <c r="J122" s="12">
        <f t="shared" si="4"/>
        <v>1058.0860215053763</v>
      </c>
    </row>
    <row r="123" spans="1:10" ht="27.75" customHeight="1" x14ac:dyDescent="0.2">
      <c r="A123" s="7">
        <f t="shared" si="5"/>
        <v>102</v>
      </c>
      <c r="B123" s="45" t="s">
        <v>484</v>
      </c>
      <c r="C123" s="37">
        <v>0.4</v>
      </c>
      <c r="D123" s="6" t="s">
        <v>356</v>
      </c>
      <c r="E123" s="7" t="s">
        <v>436</v>
      </c>
      <c r="F123" s="2">
        <v>1260</v>
      </c>
      <c r="G123" s="4">
        <f>(INDEX('[1]Январь 2022'!$F$6:$F$309,MATCH(B123,'[1]Январь 2022'!$C$6:$C$309,0))+INDEX('[1]Январь 2022'!$J$6:$J$309,MATCH(B123,'[1]Январь 2022'!$C$6:$C$309,0)))/0.93</f>
        <v>134.84946236559139</v>
      </c>
      <c r="H123" s="4">
        <f t="shared" si="3"/>
        <v>1125.1505376344087</v>
      </c>
      <c r="I123" s="51">
        <v>0</v>
      </c>
      <c r="J123" s="12">
        <f t="shared" si="4"/>
        <v>1125.1505376344087</v>
      </c>
    </row>
    <row r="124" spans="1:10" ht="18.75" customHeight="1" x14ac:dyDescent="0.2">
      <c r="A124" s="7">
        <f t="shared" si="5"/>
        <v>103</v>
      </c>
      <c r="B124" s="45" t="s">
        <v>485</v>
      </c>
      <c r="C124" s="37">
        <v>0.4</v>
      </c>
      <c r="D124" s="8" t="s">
        <v>399</v>
      </c>
      <c r="E124" s="7" t="s">
        <v>145</v>
      </c>
      <c r="F124" s="2">
        <v>800</v>
      </c>
      <c r="G124" s="4">
        <f>(INDEX('[1]Январь 2022'!$F$6:$F$309,MATCH(B124,'[1]Январь 2022'!$C$6:$C$309,0))+INDEX('[1]Январь 2022'!$J$6:$J$309,MATCH(B124,'[1]Январь 2022'!$C$6:$C$309,0)))/0.93</f>
        <v>292.62365591397844</v>
      </c>
      <c r="H124" s="4">
        <f t="shared" si="3"/>
        <v>507.37634408602156</v>
      </c>
      <c r="I124" s="51">
        <v>0</v>
      </c>
      <c r="J124" s="12">
        <f t="shared" si="4"/>
        <v>507.37634408602156</v>
      </c>
    </row>
    <row r="125" spans="1:10" ht="18.75" customHeight="1" x14ac:dyDescent="0.2">
      <c r="A125" s="7">
        <f t="shared" si="5"/>
        <v>104</v>
      </c>
      <c r="B125" s="45" t="s">
        <v>125</v>
      </c>
      <c r="C125" s="37">
        <v>0.4</v>
      </c>
      <c r="D125" s="8" t="s">
        <v>400</v>
      </c>
      <c r="E125" s="7" t="s">
        <v>437</v>
      </c>
      <c r="F125" s="2">
        <v>2000</v>
      </c>
      <c r="G125" s="4">
        <f>(INDEX('[1]Январь 2022'!$F$6:$F$309,MATCH(B125,'[1]Январь 2022'!$C$6:$C$309,0))+INDEX('[1]Январь 2022'!$J$6:$J$309,MATCH(B125,'[1]Январь 2022'!$C$6:$C$309,0)))/0.93</f>
        <v>319.96774193548384</v>
      </c>
      <c r="H125" s="4">
        <f t="shared" si="3"/>
        <v>1680.0322580645161</v>
      </c>
      <c r="I125" s="51">
        <v>0</v>
      </c>
      <c r="J125" s="12">
        <f t="shared" si="4"/>
        <v>1680.0322580645161</v>
      </c>
    </row>
    <row r="126" spans="1:10" ht="18.75" customHeight="1" x14ac:dyDescent="0.2">
      <c r="A126" s="7">
        <f t="shared" si="5"/>
        <v>105</v>
      </c>
      <c r="B126" s="45" t="s">
        <v>486</v>
      </c>
      <c r="C126" s="37">
        <v>0.4</v>
      </c>
      <c r="D126" s="6" t="s">
        <v>337</v>
      </c>
      <c r="E126" s="7" t="s">
        <v>438</v>
      </c>
      <c r="F126" s="2">
        <v>1600</v>
      </c>
      <c r="G126" s="4">
        <f>(INDEX('[1]Январь 2022'!$F$6:$F$309,MATCH(B126,'[1]Январь 2022'!$C$6:$C$309,0))+INDEX('[1]Январь 2022'!$J$6:$J$309,MATCH(B126,'[1]Январь 2022'!$C$6:$C$309,0)))/0.93</f>
        <v>782.93548387096769</v>
      </c>
      <c r="H126" s="4">
        <f t="shared" si="3"/>
        <v>817.06451612903231</v>
      </c>
      <c r="I126" s="51">
        <v>0</v>
      </c>
      <c r="J126" s="12">
        <f t="shared" si="4"/>
        <v>817.06451612903231</v>
      </c>
    </row>
    <row r="127" spans="1:10" ht="18.75" customHeight="1" x14ac:dyDescent="0.2">
      <c r="A127" s="7">
        <f t="shared" si="5"/>
        <v>106</v>
      </c>
      <c r="B127" s="45" t="s">
        <v>487</v>
      </c>
      <c r="C127" s="37">
        <v>0.4</v>
      </c>
      <c r="D127" s="8" t="s">
        <v>147</v>
      </c>
      <c r="E127" s="7">
        <v>400</v>
      </c>
      <c r="F127" s="2">
        <v>400</v>
      </c>
      <c r="G127" s="4">
        <f>(INDEX('[1]Январь 2022'!$F$6:$F$309,MATCH(B127,'[1]Январь 2022'!$C$6:$C$309,0))+INDEX('[1]Январь 2022'!$J$6:$J$309,MATCH(B127,'[1]Январь 2022'!$C$6:$C$309,0)))/0.93</f>
        <v>177.65591397849462</v>
      </c>
      <c r="H127" s="4">
        <f t="shared" si="3"/>
        <v>222.34408602150538</v>
      </c>
      <c r="I127" s="51">
        <v>0</v>
      </c>
      <c r="J127" s="12">
        <f t="shared" si="4"/>
        <v>222.34408602150538</v>
      </c>
    </row>
    <row r="128" spans="1:10" ht="18.75" customHeight="1" x14ac:dyDescent="0.2">
      <c r="A128" s="7">
        <f t="shared" si="5"/>
        <v>107</v>
      </c>
      <c r="B128" s="45" t="s">
        <v>488</v>
      </c>
      <c r="C128" s="37">
        <v>0.4</v>
      </c>
      <c r="D128" s="8" t="s">
        <v>148</v>
      </c>
      <c r="E128" s="7">
        <v>560</v>
      </c>
      <c r="F128" s="2">
        <v>560</v>
      </c>
      <c r="G128" s="4">
        <f>(INDEX('[1]Январь 2022'!$F$6:$F$309,MATCH(B128,'[1]Январь 2022'!$C$6:$C$309,0))+INDEX('[1]Январь 2022'!$J$6:$J$309,MATCH(B128,'[1]Январь 2022'!$C$6:$C$309,0)))/0.93</f>
        <v>264.68817204301075</v>
      </c>
      <c r="H128" s="4">
        <f t="shared" si="3"/>
        <v>295.31182795698925</v>
      </c>
      <c r="I128" s="51">
        <v>0</v>
      </c>
      <c r="J128" s="12">
        <f t="shared" si="4"/>
        <v>295.31182795698925</v>
      </c>
    </row>
    <row r="129" spans="1:10" ht="18.75" customHeight="1" x14ac:dyDescent="0.2">
      <c r="A129" s="7">
        <f t="shared" si="5"/>
        <v>108</v>
      </c>
      <c r="B129" s="45" t="s">
        <v>489</v>
      </c>
      <c r="C129" s="37">
        <v>0.4</v>
      </c>
      <c r="D129" s="6" t="s">
        <v>358</v>
      </c>
      <c r="E129" s="7">
        <v>400</v>
      </c>
      <c r="F129" s="2">
        <v>400</v>
      </c>
      <c r="G129" s="4">
        <f>(INDEX('[1]Январь 2022'!$F$6:$F$309,MATCH(B129,'[1]Январь 2022'!$C$6:$C$309,0))+INDEX('[1]Январь 2022'!$J$6:$J$309,MATCH(B129,'[1]Январь 2022'!$C$6:$C$309,0)))/0.93</f>
        <v>249.73118279569891</v>
      </c>
      <c r="H129" s="4">
        <f t="shared" si="3"/>
        <v>150.26881720430109</v>
      </c>
      <c r="I129" s="50">
        <v>37.229999999999997</v>
      </c>
      <c r="J129" s="12">
        <f t="shared" si="4"/>
        <v>113.0388172043011</v>
      </c>
    </row>
    <row r="130" spans="1:10" ht="18.75" customHeight="1" x14ac:dyDescent="0.2">
      <c r="A130" s="7">
        <f t="shared" si="5"/>
        <v>109</v>
      </c>
      <c r="B130" s="45" t="s">
        <v>621</v>
      </c>
      <c r="C130" s="37">
        <v>0.4</v>
      </c>
      <c r="D130" s="8" t="s">
        <v>149</v>
      </c>
      <c r="E130" s="7">
        <v>320</v>
      </c>
      <c r="F130" s="2">
        <v>320</v>
      </c>
      <c r="G130" s="4">
        <f>(INDEX('[1]Январь 2022'!$F$6:$F$309,MATCH(B130,'[1]Январь 2022'!$C$6:$C$309,0))+INDEX('[1]Январь 2022'!$J$6:$J$309,MATCH(B130,'[1]Январь 2022'!$C$6:$C$309,0)))/0.93</f>
        <v>157.25806451612902</v>
      </c>
      <c r="H130" s="4">
        <f t="shared" si="3"/>
        <v>162.74193548387098</v>
      </c>
      <c r="I130" s="51">
        <v>0</v>
      </c>
      <c r="J130" s="12">
        <f t="shared" si="4"/>
        <v>162.74193548387098</v>
      </c>
    </row>
    <row r="131" spans="1:10" ht="18.75" customHeight="1" x14ac:dyDescent="0.2">
      <c r="A131" s="7">
        <f t="shared" si="5"/>
        <v>110</v>
      </c>
      <c r="B131" s="45" t="s">
        <v>490</v>
      </c>
      <c r="C131" s="37">
        <v>0.4</v>
      </c>
      <c r="D131" s="8" t="s">
        <v>230</v>
      </c>
      <c r="E131" s="7" t="s">
        <v>436</v>
      </c>
      <c r="F131" s="2">
        <v>1260</v>
      </c>
      <c r="G131" s="4">
        <f>(INDEX('[1]Январь 2022'!$F$6:$F$309,MATCH(B131,'[1]Январь 2022'!$C$6:$C$309,0))+INDEX('[1]Январь 2022'!$J$6:$J$309,MATCH(B131,'[1]Январь 2022'!$C$6:$C$309,0)))/0.93</f>
        <v>594.98924731182797</v>
      </c>
      <c r="H131" s="4">
        <f t="shared" si="3"/>
        <v>665.01075268817203</v>
      </c>
      <c r="I131" s="49">
        <v>14.62</v>
      </c>
      <c r="J131" s="12">
        <f t="shared" si="4"/>
        <v>650.39075268817203</v>
      </c>
    </row>
    <row r="132" spans="1:10" ht="30" customHeight="1" x14ac:dyDescent="0.2">
      <c r="A132" s="7">
        <f t="shared" si="5"/>
        <v>111</v>
      </c>
      <c r="B132" s="45" t="s">
        <v>491</v>
      </c>
      <c r="C132" s="37">
        <v>0.4</v>
      </c>
      <c r="D132" s="8" t="s">
        <v>615</v>
      </c>
      <c r="E132" s="7">
        <v>630</v>
      </c>
      <c r="F132" s="2">
        <v>630</v>
      </c>
      <c r="G132" s="4">
        <f>(INDEX('[1]Январь 2022'!$F$6:$F$309,MATCH(B132,'[1]Январь 2022'!$C$6:$C$309,0))+INDEX('[1]Январь 2022'!$J$6:$J$309,MATCH(B132,'[1]Январь 2022'!$C$6:$C$309,0)))/0.93</f>
        <v>301.61290322580646</v>
      </c>
      <c r="H132" s="4">
        <f t="shared" si="3"/>
        <v>328.38709677419354</v>
      </c>
      <c r="I132" s="51">
        <v>0</v>
      </c>
      <c r="J132" s="12">
        <f t="shared" si="4"/>
        <v>328.38709677419354</v>
      </c>
    </row>
    <row r="133" spans="1:10" ht="18.75" customHeight="1" x14ac:dyDescent="0.2">
      <c r="A133" s="7">
        <f t="shared" si="5"/>
        <v>112</v>
      </c>
      <c r="B133" s="45" t="s">
        <v>492</v>
      </c>
      <c r="C133" s="37">
        <v>0.4</v>
      </c>
      <c r="D133" s="8" t="s">
        <v>236</v>
      </c>
      <c r="E133" s="7">
        <v>400</v>
      </c>
      <c r="F133" s="2">
        <v>400</v>
      </c>
      <c r="G133" s="4">
        <f>(INDEX('[1]Январь 2022'!$F$6:$F$309,MATCH(B133,'[1]Январь 2022'!$C$6:$C$309,0))+INDEX('[1]Январь 2022'!$J$6:$J$309,MATCH(B133,'[1]Январь 2022'!$C$6:$C$309,0)))/0.93</f>
        <v>214.18279569892471</v>
      </c>
      <c r="H133" s="4">
        <f t="shared" si="3"/>
        <v>185.81720430107529</v>
      </c>
      <c r="I133" s="49">
        <v>19.149999999999999</v>
      </c>
      <c r="J133" s="12">
        <f t="shared" si="4"/>
        <v>166.66720430107529</v>
      </c>
    </row>
    <row r="134" spans="1:10" ht="18.75" customHeight="1" x14ac:dyDescent="0.2">
      <c r="A134" s="7">
        <f t="shared" si="5"/>
        <v>113</v>
      </c>
      <c r="B134" s="45" t="s">
        <v>493</v>
      </c>
      <c r="C134" s="37">
        <v>0.4</v>
      </c>
      <c r="D134" s="8" t="s">
        <v>237</v>
      </c>
      <c r="E134" s="7" t="s">
        <v>436</v>
      </c>
      <c r="F134" s="2">
        <v>1260</v>
      </c>
      <c r="G134" s="4">
        <f>(INDEX('[1]Январь 2022'!$F$6:$F$309,MATCH(B134,'[1]Январь 2022'!$C$6:$C$309,0))+INDEX('[1]Январь 2022'!$J$6:$J$309,MATCH(B134,'[1]Январь 2022'!$C$6:$C$309,0)))/0.93</f>
        <v>681.15053763440858</v>
      </c>
      <c r="H134" s="4">
        <f t="shared" si="3"/>
        <v>578.84946236559142</v>
      </c>
      <c r="I134" s="51">
        <v>0</v>
      </c>
      <c r="J134" s="12">
        <f t="shared" si="4"/>
        <v>578.84946236559142</v>
      </c>
    </row>
    <row r="135" spans="1:10" ht="18.75" customHeight="1" x14ac:dyDescent="0.2">
      <c r="A135" s="7">
        <f t="shared" si="5"/>
        <v>114</v>
      </c>
      <c r="B135" s="45" t="s">
        <v>494</v>
      </c>
      <c r="C135" s="37">
        <v>0.4</v>
      </c>
      <c r="D135" s="9" t="s">
        <v>164</v>
      </c>
      <c r="E135" s="7">
        <v>320</v>
      </c>
      <c r="F135" s="2">
        <v>320</v>
      </c>
      <c r="G135" s="4">
        <f>(INDEX('[1]Январь 2022'!$F$6:$F$309,MATCH(B135,'[1]Январь 2022'!$C$6:$C$309,0))+INDEX('[1]Январь 2022'!$J$6:$J$309,MATCH(B135,'[1]Январь 2022'!$C$6:$C$309,0)))/0.93</f>
        <v>247.6559139784946</v>
      </c>
      <c r="H135" s="4">
        <f t="shared" si="3"/>
        <v>72.344086021505404</v>
      </c>
      <c r="I135" s="51">
        <v>0</v>
      </c>
      <c r="J135" s="12">
        <f t="shared" si="4"/>
        <v>72.344086021505404</v>
      </c>
    </row>
    <row r="136" spans="1:10" ht="18.75" customHeight="1" x14ac:dyDescent="0.2">
      <c r="A136" s="7">
        <f t="shared" si="5"/>
        <v>115</v>
      </c>
      <c r="B136" s="45" t="s">
        <v>14</v>
      </c>
      <c r="C136" s="37">
        <v>0.4</v>
      </c>
      <c r="D136" s="9" t="s">
        <v>165</v>
      </c>
      <c r="E136" s="7">
        <v>320</v>
      </c>
      <c r="F136" s="2">
        <v>320</v>
      </c>
      <c r="G136" s="4">
        <f>(INDEX('[1]Январь 2022'!$F$6:$F$309,MATCH(B136,'[1]Январь 2022'!$C$6:$C$309,0))+INDEX('[1]Январь 2022'!$J$6:$J$309,MATCH(B136,'[1]Январь 2022'!$C$6:$C$309,0)))/0.93</f>
        <v>148.61290322580646</v>
      </c>
      <c r="H136" s="4">
        <f t="shared" si="3"/>
        <v>171.38709677419354</v>
      </c>
      <c r="I136" s="51">
        <v>0</v>
      </c>
      <c r="J136" s="12">
        <f t="shared" si="4"/>
        <v>171.38709677419354</v>
      </c>
    </row>
    <row r="137" spans="1:10" ht="18.75" customHeight="1" x14ac:dyDescent="0.2">
      <c r="A137" s="7">
        <f t="shared" si="5"/>
        <v>116</v>
      </c>
      <c r="B137" s="45" t="s">
        <v>495</v>
      </c>
      <c r="C137" s="37">
        <v>0.4</v>
      </c>
      <c r="D137" s="9" t="s">
        <v>166</v>
      </c>
      <c r="E137" s="7">
        <v>320</v>
      </c>
      <c r="F137" s="2">
        <v>320</v>
      </c>
      <c r="G137" s="4">
        <f>(INDEX('[1]Январь 2022'!$F$6:$F$309,MATCH(B137,'[1]Январь 2022'!$C$6:$C$309,0))+INDEX('[1]Январь 2022'!$J$6:$J$309,MATCH(B137,'[1]Январь 2022'!$C$6:$C$309,0)))/0.93</f>
        <v>140.04301075268816</v>
      </c>
      <c r="H137" s="4">
        <f t="shared" si="3"/>
        <v>179.95698924731184</v>
      </c>
      <c r="I137" s="51">
        <v>0</v>
      </c>
      <c r="J137" s="12">
        <f t="shared" si="4"/>
        <v>179.95698924731184</v>
      </c>
    </row>
    <row r="138" spans="1:10" ht="18.75" customHeight="1" x14ac:dyDescent="0.2">
      <c r="A138" s="7">
        <f t="shared" si="5"/>
        <v>117</v>
      </c>
      <c r="B138" s="45" t="s">
        <v>15</v>
      </c>
      <c r="C138" s="37">
        <v>0.4</v>
      </c>
      <c r="D138" s="9" t="s">
        <v>167</v>
      </c>
      <c r="E138" s="7">
        <v>320</v>
      </c>
      <c r="F138" s="2">
        <v>320</v>
      </c>
      <c r="G138" s="4">
        <f>(INDEX('[1]Январь 2022'!$F$6:$F$309,MATCH(B138,'[1]Январь 2022'!$C$6:$C$309,0))+INDEX('[1]Январь 2022'!$J$6:$J$309,MATCH(B138,'[1]Январь 2022'!$C$6:$C$309,0)))/0.93</f>
        <v>113.70967741935483</v>
      </c>
      <c r="H138" s="4">
        <f t="shared" si="3"/>
        <v>206.29032258064518</v>
      </c>
      <c r="I138" s="51">
        <v>0</v>
      </c>
      <c r="J138" s="12">
        <f t="shared" si="4"/>
        <v>206.29032258064518</v>
      </c>
    </row>
    <row r="139" spans="1:10" ht="18.75" customHeight="1" x14ac:dyDescent="0.2">
      <c r="A139" s="7">
        <f t="shared" si="5"/>
        <v>118</v>
      </c>
      <c r="B139" s="45" t="s">
        <v>16</v>
      </c>
      <c r="C139" s="37">
        <v>0.4</v>
      </c>
      <c r="D139" s="9" t="s">
        <v>168</v>
      </c>
      <c r="E139" s="7">
        <v>320</v>
      </c>
      <c r="F139" s="2">
        <v>320</v>
      </c>
      <c r="G139" s="4">
        <f>(INDEX('[1]Январь 2022'!$F$6:$F$309,MATCH(B139,'[1]Январь 2022'!$C$6:$C$309,0))+INDEX('[1]Январь 2022'!$J$6:$J$309,MATCH(B139,'[1]Январь 2022'!$C$6:$C$309,0)))/0.93</f>
        <v>92.892473118279568</v>
      </c>
      <c r="H139" s="4">
        <f t="shared" si="3"/>
        <v>227.10752688172045</v>
      </c>
      <c r="I139" s="51">
        <v>0</v>
      </c>
      <c r="J139" s="12">
        <f t="shared" si="4"/>
        <v>227.10752688172045</v>
      </c>
    </row>
    <row r="140" spans="1:10" ht="18.75" customHeight="1" x14ac:dyDescent="0.2">
      <c r="A140" s="7">
        <f t="shared" si="5"/>
        <v>119</v>
      </c>
      <c r="B140" s="45" t="s">
        <v>17</v>
      </c>
      <c r="C140" s="37">
        <v>0.4</v>
      </c>
      <c r="D140" s="9" t="s">
        <v>169</v>
      </c>
      <c r="E140" s="7">
        <v>320</v>
      </c>
      <c r="F140" s="2">
        <v>320</v>
      </c>
      <c r="G140" s="4">
        <f>(INDEX('[1]Январь 2022'!$F$6:$F$309,MATCH(B140,'[1]Январь 2022'!$C$6:$C$309,0))+INDEX('[1]Январь 2022'!$J$6:$J$309,MATCH(B140,'[1]Январь 2022'!$C$6:$C$309,0)))/0.93</f>
        <v>97.645161290322577</v>
      </c>
      <c r="H140" s="4">
        <f t="shared" si="3"/>
        <v>222.35483870967744</v>
      </c>
      <c r="I140" s="51">
        <v>0</v>
      </c>
      <c r="J140" s="12">
        <f t="shared" si="4"/>
        <v>222.35483870967744</v>
      </c>
    </row>
    <row r="141" spans="1:10" ht="18.75" customHeight="1" x14ac:dyDescent="0.2">
      <c r="A141" s="7">
        <f t="shared" si="5"/>
        <v>120</v>
      </c>
      <c r="B141" s="45" t="s">
        <v>18</v>
      </c>
      <c r="C141" s="37">
        <v>0.4</v>
      </c>
      <c r="D141" s="9" t="s">
        <v>170</v>
      </c>
      <c r="E141" s="7">
        <v>320</v>
      </c>
      <c r="F141" s="2">
        <v>320</v>
      </c>
      <c r="G141" s="4">
        <f>(INDEX('[1]Январь 2022'!$F$6:$F$309,MATCH(B141,'[1]Январь 2022'!$C$6:$C$309,0))+INDEX('[1]Январь 2022'!$J$6:$J$309,MATCH(B141,'[1]Январь 2022'!$C$6:$C$309,0)))/0.93</f>
        <v>125.21505376344086</v>
      </c>
      <c r="H141" s="4">
        <f t="shared" si="3"/>
        <v>194.78494623655914</v>
      </c>
      <c r="I141" s="49">
        <v>8.51</v>
      </c>
      <c r="J141" s="12">
        <f t="shared" si="4"/>
        <v>186.27494623655915</v>
      </c>
    </row>
    <row r="142" spans="1:10" ht="18.75" customHeight="1" x14ac:dyDescent="0.2">
      <c r="A142" s="7">
        <f t="shared" si="5"/>
        <v>121</v>
      </c>
      <c r="B142" s="45" t="s">
        <v>19</v>
      </c>
      <c r="C142" s="37">
        <v>0.4</v>
      </c>
      <c r="D142" s="9" t="s">
        <v>171</v>
      </c>
      <c r="E142" s="7">
        <v>320</v>
      </c>
      <c r="F142" s="2">
        <v>320</v>
      </c>
      <c r="G142" s="4">
        <f>(INDEX('[1]Январь 2022'!$F$6:$F$309,MATCH(B142,'[1]Январь 2022'!$C$6:$C$309,0))+INDEX('[1]Январь 2022'!$J$6:$J$309,MATCH(B142,'[1]Январь 2022'!$C$6:$C$309,0)))/0.93</f>
        <v>160.73118279569891</v>
      </c>
      <c r="H142" s="4">
        <f t="shared" si="3"/>
        <v>159.26881720430109</v>
      </c>
      <c r="I142" s="51">
        <v>0</v>
      </c>
      <c r="J142" s="12">
        <f t="shared" si="4"/>
        <v>159.26881720430109</v>
      </c>
    </row>
    <row r="143" spans="1:10" ht="18.75" customHeight="1" x14ac:dyDescent="0.2">
      <c r="A143" s="7">
        <f t="shared" si="5"/>
        <v>122</v>
      </c>
      <c r="B143" s="45" t="s">
        <v>496</v>
      </c>
      <c r="C143" s="37">
        <v>0.4</v>
      </c>
      <c r="D143" s="6" t="s">
        <v>359</v>
      </c>
      <c r="E143" s="7" t="s">
        <v>145</v>
      </c>
      <c r="F143" s="2">
        <v>800</v>
      </c>
      <c r="G143" s="4">
        <f>(INDEX('[1]Январь 2022'!$F$6:$F$309,MATCH(B143,'[1]Январь 2022'!$C$6:$C$309,0))+INDEX('[1]Январь 2022'!$J$6:$J$309,MATCH(B143,'[1]Январь 2022'!$C$6:$C$309,0)))/0.93</f>
        <v>114.6774193548387</v>
      </c>
      <c r="H143" s="4">
        <f t="shared" si="3"/>
        <v>685.32258064516134</v>
      </c>
      <c r="I143" s="49">
        <v>148.94</v>
      </c>
      <c r="J143" s="12">
        <f t="shared" si="4"/>
        <v>536.3825806451614</v>
      </c>
    </row>
    <row r="144" spans="1:10" ht="18.75" customHeight="1" x14ac:dyDescent="0.2">
      <c r="A144" s="7">
        <f t="shared" si="5"/>
        <v>123</v>
      </c>
      <c r="B144" s="45" t="s">
        <v>497</v>
      </c>
      <c r="C144" s="37">
        <v>0.4</v>
      </c>
      <c r="D144" s="9" t="s">
        <v>172</v>
      </c>
      <c r="E144" s="7">
        <v>320</v>
      </c>
      <c r="F144" s="2">
        <v>320</v>
      </c>
      <c r="G144" s="4">
        <f>(INDEX('[1]Январь 2022'!$F$6:$F$309,MATCH(B144,'[1]Январь 2022'!$C$6:$C$309,0))+INDEX('[1]Январь 2022'!$J$6:$J$309,MATCH(B144,'[1]Январь 2022'!$C$6:$C$309,0)))/0.93</f>
        <v>103.01075268817203</v>
      </c>
      <c r="H144" s="4">
        <f t="shared" si="3"/>
        <v>216.98924731182797</v>
      </c>
      <c r="I144" s="51">
        <v>0</v>
      </c>
      <c r="J144" s="12">
        <f t="shared" si="4"/>
        <v>216.98924731182797</v>
      </c>
    </row>
    <row r="145" spans="1:10" ht="18.75" customHeight="1" x14ac:dyDescent="0.2">
      <c r="A145" s="7">
        <f t="shared" si="5"/>
        <v>124</v>
      </c>
      <c r="B145" s="45" t="s">
        <v>498</v>
      </c>
      <c r="C145" s="37">
        <v>0.4</v>
      </c>
      <c r="D145" s="9" t="s">
        <v>173</v>
      </c>
      <c r="E145" s="7">
        <v>320</v>
      </c>
      <c r="F145" s="2">
        <v>320</v>
      </c>
      <c r="G145" s="4">
        <f>(INDEX('[1]Январь 2022'!$F$6:$F$309,MATCH(B145,'[1]Январь 2022'!$C$6:$C$309,0))+INDEX('[1]Январь 2022'!$J$6:$J$309,MATCH(B145,'[1]Январь 2022'!$C$6:$C$309,0)))/0.93</f>
        <v>64.096774193548384</v>
      </c>
      <c r="H145" s="4">
        <f t="shared" si="3"/>
        <v>255.90322580645162</v>
      </c>
      <c r="I145" s="51">
        <v>0</v>
      </c>
      <c r="J145" s="12">
        <f t="shared" si="4"/>
        <v>255.90322580645162</v>
      </c>
    </row>
    <row r="146" spans="1:10" ht="18.75" customHeight="1" x14ac:dyDescent="0.2">
      <c r="A146" s="7">
        <f t="shared" si="5"/>
        <v>125</v>
      </c>
      <c r="B146" s="45" t="s">
        <v>499</v>
      </c>
      <c r="C146" s="37">
        <v>0.4</v>
      </c>
      <c r="D146" s="8" t="s">
        <v>231</v>
      </c>
      <c r="E146" s="7" t="s">
        <v>436</v>
      </c>
      <c r="F146" s="2">
        <v>1260</v>
      </c>
      <c r="G146" s="4">
        <f>(INDEX('[1]Январь 2022'!$F$6:$F$309,MATCH(B146,'[1]Январь 2022'!$C$6:$C$309,0))+INDEX('[1]Январь 2022'!$J$6:$J$309,MATCH(B146,'[1]Январь 2022'!$C$6:$C$309,0)))/0.93</f>
        <v>528.82795698924724</v>
      </c>
      <c r="H146" s="4">
        <f t="shared" si="3"/>
        <v>731.17204301075276</v>
      </c>
      <c r="I146" s="51">
        <v>0</v>
      </c>
      <c r="J146" s="12">
        <f t="shared" si="4"/>
        <v>731.17204301075276</v>
      </c>
    </row>
    <row r="147" spans="1:10" ht="18.75" customHeight="1" x14ac:dyDescent="0.2">
      <c r="A147" s="7">
        <f t="shared" si="5"/>
        <v>126</v>
      </c>
      <c r="B147" s="45" t="s">
        <v>500</v>
      </c>
      <c r="C147" s="37">
        <v>0.4</v>
      </c>
      <c r="D147" s="9" t="s">
        <v>174</v>
      </c>
      <c r="E147" s="7">
        <v>320</v>
      </c>
      <c r="F147" s="2">
        <v>320</v>
      </c>
      <c r="G147" s="4">
        <f>(INDEX('[1]Январь 2022'!$F$6:$F$309,MATCH(B147,'[1]Январь 2022'!$C$6:$C$309,0))+INDEX('[1]Январь 2022'!$J$6:$J$309,MATCH(B147,'[1]Январь 2022'!$C$6:$C$309,0)))/0.93</f>
        <v>129.63440860215053</v>
      </c>
      <c r="H147" s="4">
        <f t="shared" si="3"/>
        <v>190.36559139784947</v>
      </c>
      <c r="I147" s="49">
        <v>10.638</v>
      </c>
      <c r="J147" s="12">
        <f t="shared" si="4"/>
        <v>179.72759139784947</v>
      </c>
    </row>
    <row r="148" spans="1:10" ht="18.75" customHeight="1" x14ac:dyDescent="0.2">
      <c r="A148" s="7">
        <f t="shared" si="5"/>
        <v>127</v>
      </c>
      <c r="B148" s="45" t="s">
        <v>501</v>
      </c>
      <c r="C148" s="37">
        <v>0.4</v>
      </c>
      <c r="D148" s="31" t="s">
        <v>276</v>
      </c>
      <c r="E148" s="7">
        <v>320</v>
      </c>
      <c r="F148" s="2">
        <v>320</v>
      </c>
      <c r="G148" s="4">
        <f>(INDEX('[1]Январь 2022'!$F$6:$F$309,MATCH(B148,'[1]Январь 2022'!$C$6:$C$309,0))+INDEX('[1]Январь 2022'!$J$6:$J$309,MATCH(B148,'[1]Январь 2022'!$C$6:$C$309,0)))/0.93</f>
        <v>84.043010752688161</v>
      </c>
      <c r="H148" s="4">
        <f t="shared" si="3"/>
        <v>235.95698924731184</v>
      </c>
      <c r="I148" s="51">
        <v>0</v>
      </c>
      <c r="J148" s="12">
        <f t="shared" si="4"/>
        <v>235.95698924731184</v>
      </c>
    </row>
    <row r="149" spans="1:10" ht="18.75" customHeight="1" x14ac:dyDescent="0.2">
      <c r="A149" s="7">
        <f t="shared" si="5"/>
        <v>128</v>
      </c>
      <c r="B149" s="45" t="s">
        <v>56</v>
      </c>
      <c r="C149" s="37">
        <v>0.4</v>
      </c>
      <c r="D149" s="31" t="s">
        <v>277</v>
      </c>
      <c r="E149" s="7">
        <v>320</v>
      </c>
      <c r="F149" s="2">
        <v>320</v>
      </c>
      <c r="G149" s="4">
        <f>(INDEX('[1]Январь 2022'!$F$6:$F$309,MATCH(B149,'[1]Январь 2022'!$C$6:$C$309,0))+INDEX('[1]Январь 2022'!$J$6:$J$309,MATCH(B149,'[1]Январь 2022'!$C$6:$C$309,0)))/0.93</f>
        <v>160.15053763440858</v>
      </c>
      <c r="H149" s="4">
        <f t="shared" si="3"/>
        <v>159.84946236559142</v>
      </c>
      <c r="I149" s="51">
        <v>0</v>
      </c>
      <c r="J149" s="12">
        <f t="shared" si="4"/>
        <v>159.84946236559142</v>
      </c>
    </row>
    <row r="150" spans="1:10" ht="18.75" customHeight="1" x14ac:dyDescent="0.2">
      <c r="A150" s="7">
        <f t="shared" si="5"/>
        <v>129</v>
      </c>
      <c r="B150" s="45" t="s">
        <v>57</v>
      </c>
      <c r="C150" s="37">
        <v>0.4</v>
      </c>
      <c r="D150" s="31" t="s">
        <v>278</v>
      </c>
      <c r="E150" s="7">
        <v>320</v>
      </c>
      <c r="F150" s="2">
        <v>320</v>
      </c>
      <c r="G150" s="4">
        <f>(INDEX('[1]Январь 2022'!$F$6:$F$309,MATCH(B150,'[1]Январь 2022'!$C$6:$C$309,0))+INDEX('[1]Январь 2022'!$J$6:$J$309,MATCH(B150,'[1]Январь 2022'!$C$6:$C$309,0)))/0.93</f>
        <v>97.505376344086017</v>
      </c>
      <c r="H150" s="4">
        <f t="shared" ref="H150:H212" si="6">F150-G150</f>
        <v>222.49462365591398</v>
      </c>
      <c r="I150" s="51">
        <v>0</v>
      </c>
      <c r="J150" s="12">
        <f t="shared" ref="J150:J212" si="7">H150-I150</f>
        <v>222.49462365591398</v>
      </c>
    </row>
    <row r="151" spans="1:10" ht="18.75" customHeight="1" x14ac:dyDescent="0.2">
      <c r="A151" s="7">
        <f t="shared" si="5"/>
        <v>130</v>
      </c>
      <c r="B151" s="45" t="s">
        <v>58</v>
      </c>
      <c r="C151" s="37">
        <v>0.4</v>
      </c>
      <c r="D151" s="31" t="s">
        <v>279</v>
      </c>
      <c r="E151" s="7">
        <v>250</v>
      </c>
      <c r="F151" s="2">
        <v>250</v>
      </c>
      <c r="G151" s="4">
        <f>(INDEX('[1]Январь 2022'!$F$6:$F$309,MATCH(B151,'[1]Январь 2022'!$C$6:$C$309,0))+INDEX('[1]Январь 2022'!$J$6:$J$309,MATCH(B151,'[1]Январь 2022'!$C$6:$C$309,0)))/0.93</f>
        <v>240.33333333333331</v>
      </c>
      <c r="H151" s="4">
        <f t="shared" si="6"/>
        <v>9.6666666666666856</v>
      </c>
      <c r="I151" s="51">
        <v>0</v>
      </c>
      <c r="J151" s="12">
        <f t="shared" si="7"/>
        <v>9.6666666666666856</v>
      </c>
    </row>
    <row r="152" spans="1:10" ht="18.75" customHeight="1" x14ac:dyDescent="0.2">
      <c r="A152" s="7">
        <f t="shared" ref="A152:A215" si="8">A151+1</f>
        <v>131</v>
      </c>
      <c r="B152" s="45" t="s">
        <v>502</v>
      </c>
      <c r="C152" s="37">
        <v>0.4</v>
      </c>
      <c r="D152" s="31" t="s">
        <v>280</v>
      </c>
      <c r="E152" s="7">
        <v>630</v>
      </c>
      <c r="F152" s="2">
        <v>630</v>
      </c>
      <c r="G152" s="4">
        <f>(INDEX('[1]Январь 2022'!$F$6:$F$309,MATCH(B152,'[1]Январь 2022'!$C$6:$C$309,0))+INDEX('[1]Январь 2022'!$J$6:$J$309,MATCH(B152,'[1]Январь 2022'!$C$6:$C$309,0)))/0.93</f>
        <v>120.30107526881719</v>
      </c>
      <c r="H152" s="4">
        <f t="shared" si="6"/>
        <v>509.69892473118284</v>
      </c>
      <c r="I152" s="51">
        <v>0</v>
      </c>
      <c r="J152" s="12">
        <f t="shared" si="7"/>
        <v>509.69892473118284</v>
      </c>
    </row>
    <row r="153" spans="1:10" ht="18.75" customHeight="1" x14ac:dyDescent="0.2">
      <c r="A153" s="7">
        <f t="shared" si="8"/>
        <v>132</v>
      </c>
      <c r="B153" s="45" t="s">
        <v>503</v>
      </c>
      <c r="C153" s="37">
        <v>0.4</v>
      </c>
      <c r="D153" s="31" t="s">
        <v>281</v>
      </c>
      <c r="E153" s="7">
        <v>320</v>
      </c>
      <c r="F153" s="2">
        <v>320</v>
      </c>
      <c r="G153" s="4">
        <f>(INDEX('[1]Январь 2022'!$F$6:$F$309,MATCH(B153,'[1]Январь 2022'!$C$6:$C$309,0))+INDEX('[1]Январь 2022'!$J$6:$J$309,MATCH(B153,'[1]Январь 2022'!$C$6:$C$309,0)))/0.93</f>
        <v>237.75268817204301</v>
      </c>
      <c r="H153" s="4">
        <f t="shared" si="6"/>
        <v>82.247311827956992</v>
      </c>
      <c r="I153" s="51">
        <v>15.957000000000001</v>
      </c>
      <c r="J153" s="12">
        <f t="shared" si="7"/>
        <v>66.290311827956998</v>
      </c>
    </row>
    <row r="154" spans="1:10" ht="18.75" customHeight="1" x14ac:dyDescent="0.2">
      <c r="A154" s="7">
        <f t="shared" si="8"/>
        <v>133</v>
      </c>
      <c r="B154" s="45" t="s">
        <v>59</v>
      </c>
      <c r="C154" s="37">
        <v>0.4</v>
      </c>
      <c r="D154" s="31" t="s">
        <v>282</v>
      </c>
      <c r="E154" s="7">
        <v>320</v>
      </c>
      <c r="F154" s="2">
        <v>320</v>
      </c>
      <c r="G154" s="4">
        <f>(INDEX('[1]Январь 2022'!$F$6:$F$309,MATCH(B154,'[1]Январь 2022'!$C$6:$C$309,0))+INDEX('[1]Январь 2022'!$J$6:$J$309,MATCH(B154,'[1]Январь 2022'!$C$6:$C$309,0)))/0.93</f>
        <v>211.18279569892474</v>
      </c>
      <c r="H154" s="4">
        <f t="shared" si="6"/>
        <v>108.81720430107526</v>
      </c>
      <c r="I154" s="49">
        <v>15.96</v>
      </c>
      <c r="J154" s="12">
        <f t="shared" si="7"/>
        <v>92.857204301075257</v>
      </c>
    </row>
    <row r="155" spans="1:10" ht="18.75" customHeight="1" x14ac:dyDescent="0.2">
      <c r="A155" s="7">
        <f t="shared" si="8"/>
        <v>134</v>
      </c>
      <c r="B155" s="45" t="s">
        <v>60</v>
      </c>
      <c r="C155" s="37">
        <v>0.4</v>
      </c>
      <c r="D155" s="31" t="s">
        <v>283</v>
      </c>
      <c r="E155" s="7">
        <v>400</v>
      </c>
      <c r="F155" s="2">
        <v>400</v>
      </c>
      <c r="G155" s="4">
        <f>(INDEX('[1]Январь 2022'!$F$6:$F$309,MATCH(B155,'[1]Январь 2022'!$C$6:$C$309,0))+INDEX('[1]Январь 2022'!$J$6:$J$309,MATCH(B155,'[1]Январь 2022'!$C$6:$C$309,0)))/0.93</f>
        <v>214.51612903225805</v>
      </c>
      <c r="H155" s="4">
        <f t="shared" si="6"/>
        <v>185.48387096774195</v>
      </c>
      <c r="I155" s="51">
        <v>0</v>
      </c>
      <c r="J155" s="12">
        <f t="shared" si="7"/>
        <v>185.48387096774195</v>
      </c>
    </row>
    <row r="156" spans="1:10" ht="18.75" customHeight="1" x14ac:dyDescent="0.2">
      <c r="A156" s="7">
        <f t="shared" si="8"/>
        <v>135</v>
      </c>
      <c r="B156" s="45" t="s">
        <v>504</v>
      </c>
      <c r="C156" s="37">
        <v>0.4</v>
      </c>
      <c r="D156" s="8" t="s">
        <v>238</v>
      </c>
      <c r="E156" s="7" t="s">
        <v>436</v>
      </c>
      <c r="F156" s="2">
        <v>1260</v>
      </c>
      <c r="G156" s="4">
        <f>(INDEX('[1]Январь 2022'!$F$6:$F$309,MATCH(B156,'[1]Январь 2022'!$C$6:$C$309,0))+INDEX('[1]Январь 2022'!$J$6:$J$309,MATCH(B156,'[1]Январь 2022'!$C$6:$C$309,0)))/0.93</f>
        <v>584.51612903225805</v>
      </c>
      <c r="H156" s="4">
        <f t="shared" si="6"/>
        <v>675.48387096774195</v>
      </c>
      <c r="I156" s="51">
        <v>0</v>
      </c>
      <c r="J156" s="12">
        <f t="shared" si="7"/>
        <v>675.48387096774195</v>
      </c>
    </row>
    <row r="157" spans="1:10" ht="18.75" customHeight="1" x14ac:dyDescent="0.2">
      <c r="A157" s="7">
        <f t="shared" si="8"/>
        <v>136</v>
      </c>
      <c r="B157" s="45" t="s">
        <v>505</v>
      </c>
      <c r="C157" s="37">
        <v>0.4</v>
      </c>
      <c r="D157" s="6" t="s">
        <v>360</v>
      </c>
      <c r="E157" s="7">
        <v>320</v>
      </c>
      <c r="F157" s="2">
        <v>320</v>
      </c>
      <c r="G157" s="4">
        <f>(INDEX('[1]Январь 2022'!$F$6:$F$309,MATCH(B157,'[1]Январь 2022'!$C$6:$C$309,0))+INDEX('[1]Январь 2022'!$J$6:$J$309,MATCH(B157,'[1]Январь 2022'!$C$6:$C$309,0)))/0.93</f>
        <v>228.29032258064515</v>
      </c>
      <c r="H157" s="4">
        <f t="shared" si="6"/>
        <v>91.709677419354847</v>
      </c>
      <c r="I157" s="51">
        <v>0</v>
      </c>
      <c r="J157" s="12">
        <f t="shared" si="7"/>
        <v>91.709677419354847</v>
      </c>
    </row>
    <row r="158" spans="1:10" ht="18.75" customHeight="1" x14ac:dyDescent="0.2">
      <c r="A158" s="7">
        <f t="shared" si="8"/>
        <v>137</v>
      </c>
      <c r="B158" s="45" t="s">
        <v>506</v>
      </c>
      <c r="C158" s="37">
        <v>0.4</v>
      </c>
      <c r="D158" s="6" t="s">
        <v>361</v>
      </c>
      <c r="E158" s="7">
        <v>320</v>
      </c>
      <c r="F158" s="2">
        <v>320</v>
      </c>
      <c r="G158" s="4">
        <f>(INDEX('[1]Январь 2022'!$F$6:$F$309,MATCH(B158,'[1]Январь 2022'!$C$6:$C$309,0))+INDEX('[1]Январь 2022'!$J$6:$J$309,MATCH(B158,'[1]Январь 2022'!$C$6:$C$309,0)))/0.93</f>
        <v>117.02150537634408</v>
      </c>
      <c r="H158" s="4">
        <f t="shared" si="6"/>
        <v>202.97849462365593</v>
      </c>
      <c r="I158" s="51">
        <v>0</v>
      </c>
      <c r="J158" s="12">
        <f t="shared" si="7"/>
        <v>202.97849462365593</v>
      </c>
    </row>
    <row r="159" spans="1:10" ht="18.75" customHeight="1" x14ac:dyDescent="0.2">
      <c r="A159" s="7">
        <f t="shared" si="8"/>
        <v>138</v>
      </c>
      <c r="B159" s="45" t="s">
        <v>507</v>
      </c>
      <c r="C159" s="37">
        <v>0.4</v>
      </c>
      <c r="D159" s="8" t="s">
        <v>253</v>
      </c>
      <c r="E159" s="7" t="s">
        <v>436</v>
      </c>
      <c r="F159" s="2">
        <v>1260</v>
      </c>
      <c r="G159" s="4">
        <f>(INDEX('[1]Январь 2022'!$F$6:$F$309,MATCH(B159,'[1]Январь 2022'!$C$6:$C$309,0))+INDEX('[1]Январь 2022'!$J$6:$J$309,MATCH(B159,'[1]Январь 2022'!$C$6:$C$309,0)))/0.93</f>
        <v>627.90322580645159</v>
      </c>
      <c r="H159" s="4">
        <f t="shared" si="6"/>
        <v>632.09677419354841</v>
      </c>
      <c r="I159" s="51">
        <v>0</v>
      </c>
      <c r="J159" s="12">
        <f t="shared" si="7"/>
        <v>632.09677419354841</v>
      </c>
    </row>
    <row r="160" spans="1:10" ht="18.75" customHeight="1" x14ac:dyDescent="0.2">
      <c r="A160" s="7">
        <f t="shared" si="8"/>
        <v>139</v>
      </c>
      <c r="B160" s="45" t="s">
        <v>508</v>
      </c>
      <c r="C160" s="37">
        <v>0.4</v>
      </c>
      <c r="D160" s="8" t="s">
        <v>254</v>
      </c>
      <c r="E160" s="7" t="s">
        <v>436</v>
      </c>
      <c r="F160" s="2">
        <v>1260</v>
      </c>
      <c r="G160" s="4">
        <f>(INDEX('[1]Январь 2022'!$F$6:$F$309,MATCH(B160,'[1]Январь 2022'!$C$6:$C$309,0))+INDEX('[1]Январь 2022'!$J$6:$J$309,MATCH(B160,'[1]Январь 2022'!$C$6:$C$309,0)))/0.93</f>
        <v>430.98924731182791</v>
      </c>
      <c r="H160" s="4">
        <f t="shared" si="6"/>
        <v>829.01075268817203</v>
      </c>
      <c r="I160" s="51">
        <v>0</v>
      </c>
      <c r="J160" s="12">
        <f t="shared" si="7"/>
        <v>829.01075268817203</v>
      </c>
    </row>
    <row r="161" spans="1:10" ht="18.75" customHeight="1" x14ac:dyDescent="0.2">
      <c r="A161" s="7">
        <f t="shared" si="8"/>
        <v>140</v>
      </c>
      <c r="B161" s="45" t="s">
        <v>509</v>
      </c>
      <c r="C161" s="37">
        <v>0.4</v>
      </c>
      <c r="D161" s="9" t="s">
        <v>175</v>
      </c>
      <c r="E161" s="7">
        <v>400</v>
      </c>
      <c r="F161" s="2">
        <v>400</v>
      </c>
      <c r="G161" s="4">
        <f>(INDEX('[1]Январь 2022'!$F$6:$F$309,MATCH(B161,'[1]Январь 2022'!$C$6:$C$309,0))+INDEX('[1]Январь 2022'!$J$6:$J$309,MATCH(B161,'[1]Январь 2022'!$C$6:$C$309,0)))/0.93</f>
        <v>199.6236559139785</v>
      </c>
      <c r="H161" s="4">
        <f t="shared" si="6"/>
        <v>200.3763440860215</v>
      </c>
      <c r="I161" s="51">
        <v>0</v>
      </c>
      <c r="J161" s="12">
        <f t="shared" si="7"/>
        <v>200.3763440860215</v>
      </c>
    </row>
    <row r="162" spans="1:10" ht="18.75" customHeight="1" x14ac:dyDescent="0.2">
      <c r="A162" s="7">
        <f t="shared" si="8"/>
        <v>141</v>
      </c>
      <c r="B162" s="45" t="s">
        <v>20</v>
      </c>
      <c r="C162" s="37">
        <v>0.4</v>
      </c>
      <c r="D162" s="9" t="s">
        <v>176</v>
      </c>
      <c r="E162" s="7">
        <v>400</v>
      </c>
      <c r="F162" s="2">
        <v>400</v>
      </c>
      <c r="G162" s="4">
        <f>(INDEX('[1]Январь 2022'!$F$6:$F$309,MATCH(B162,'[1]Январь 2022'!$C$6:$C$309,0))+INDEX('[1]Январь 2022'!$J$6:$J$309,MATCH(B162,'[1]Январь 2022'!$C$6:$C$309,0)))/0.93</f>
        <v>122.51612903225805</v>
      </c>
      <c r="H162" s="4">
        <f t="shared" si="6"/>
        <v>277.48387096774195</v>
      </c>
      <c r="I162" s="51">
        <v>0</v>
      </c>
      <c r="J162" s="12">
        <f t="shared" si="7"/>
        <v>277.48387096774195</v>
      </c>
    </row>
    <row r="163" spans="1:10" ht="18.75" customHeight="1" x14ac:dyDescent="0.2">
      <c r="A163" s="7">
        <f t="shared" si="8"/>
        <v>142</v>
      </c>
      <c r="B163" s="45" t="s">
        <v>21</v>
      </c>
      <c r="C163" s="37">
        <v>0.4</v>
      </c>
      <c r="D163" s="9" t="s">
        <v>177</v>
      </c>
      <c r="E163" s="7">
        <v>320</v>
      </c>
      <c r="F163" s="2">
        <v>320</v>
      </c>
      <c r="G163" s="4">
        <f>(INDEX('[1]Январь 2022'!$F$6:$F$309,MATCH(B163,'[1]Январь 2022'!$C$6:$C$309,0))+INDEX('[1]Январь 2022'!$J$6:$J$309,MATCH(B163,'[1]Январь 2022'!$C$6:$C$309,0)))/0.93</f>
        <v>143.04301075268816</v>
      </c>
      <c r="H163" s="4">
        <f t="shared" si="6"/>
        <v>176.95698924731184</v>
      </c>
      <c r="I163" s="51">
        <v>0</v>
      </c>
      <c r="J163" s="12">
        <f t="shared" si="7"/>
        <v>176.95698924731184</v>
      </c>
    </row>
    <row r="164" spans="1:10" ht="18.75" customHeight="1" x14ac:dyDescent="0.2">
      <c r="A164" s="7">
        <f t="shared" si="8"/>
        <v>143</v>
      </c>
      <c r="B164" s="45" t="s">
        <v>510</v>
      </c>
      <c r="C164" s="37">
        <v>0.4</v>
      </c>
      <c r="D164" s="9" t="s">
        <v>177</v>
      </c>
      <c r="E164" s="7" t="s">
        <v>437</v>
      </c>
      <c r="F164" s="2">
        <v>2000</v>
      </c>
      <c r="G164" s="4">
        <f>(INDEX('[1]Январь 2022'!$F$6:$F$309,MATCH(B164,'[1]Январь 2022'!$C$6:$C$309,0))+INDEX('[1]Январь 2022'!$J$6:$J$309,MATCH(B164,'[1]Январь 2022'!$C$6:$C$309,0)))/0.93</f>
        <v>379.73118279569889</v>
      </c>
      <c r="H164" s="4">
        <f t="shared" si="6"/>
        <v>1620.2688172043011</v>
      </c>
      <c r="I164" s="49">
        <v>223.4</v>
      </c>
      <c r="J164" s="12">
        <f t="shared" si="7"/>
        <v>1396.868817204301</v>
      </c>
    </row>
    <row r="165" spans="1:10" ht="18.75" customHeight="1" x14ac:dyDescent="0.2">
      <c r="A165" s="7">
        <f t="shared" si="8"/>
        <v>144</v>
      </c>
      <c r="B165" s="45" t="s">
        <v>511</v>
      </c>
      <c r="C165" s="37">
        <v>0.4</v>
      </c>
      <c r="D165" s="9" t="s">
        <v>178</v>
      </c>
      <c r="E165" s="7">
        <v>400</v>
      </c>
      <c r="F165" s="2">
        <v>400</v>
      </c>
      <c r="G165" s="4">
        <f>(INDEX('[1]Январь 2022'!$F$6:$F$309,MATCH(B165,'[1]Январь 2022'!$C$6:$C$309,0))+INDEX('[1]Январь 2022'!$J$6:$J$309,MATCH(B165,'[1]Январь 2022'!$C$6:$C$309,0)))/0.93</f>
        <v>196.59139784946237</v>
      </c>
      <c r="H165" s="4">
        <f t="shared" si="6"/>
        <v>203.40860215053763</v>
      </c>
      <c r="I165" s="51">
        <v>0</v>
      </c>
      <c r="J165" s="12">
        <f t="shared" si="7"/>
        <v>203.40860215053763</v>
      </c>
    </row>
    <row r="166" spans="1:10" ht="18.75" customHeight="1" x14ac:dyDescent="0.2">
      <c r="A166" s="7">
        <f t="shared" si="8"/>
        <v>145</v>
      </c>
      <c r="B166" s="45" t="s">
        <v>22</v>
      </c>
      <c r="C166" s="37">
        <v>0.4</v>
      </c>
      <c r="D166" s="9" t="s">
        <v>178</v>
      </c>
      <c r="E166" s="7">
        <v>630</v>
      </c>
      <c r="F166" s="2">
        <v>630</v>
      </c>
      <c r="G166" s="4">
        <f>(INDEX('[1]Январь 2022'!$F$6:$F$309,MATCH(B166,'[1]Январь 2022'!$C$6:$C$309,0))+INDEX('[1]Январь 2022'!$J$6:$J$309,MATCH(B166,'[1]Январь 2022'!$C$6:$C$309,0)))/0.93</f>
        <v>298.83870967741933</v>
      </c>
      <c r="H166" s="4">
        <f t="shared" si="6"/>
        <v>331.16129032258067</v>
      </c>
      <c r="I166" s="49">
        <v>15.96</v>
      </c>
      <c r="J166" s="12">
        <f t="shared" si="7"/>
        <v>315.20129032258069</v>
      </c>
    </row>
    <row r="167" spans="1:10" ht="18.75" customHeight="1" x14ac:dyDescent="0.2">
      <c r="A167" s="7">
        <f t="shared" si="8"/>
        <v>146</v>
      </c>
      <c r="B167" s="45" t="s">
        <v>23</v>
      </c>
      <c r="C167" s="37">
        <v>0.4</v>
      </c>
      <c r="D167" s="9" t="s">
        <v>179</v>
      </c>
      <c r="E167" s="7">
        <v>320</v>
      </c>
      <c r="F167" s="2">
        <v>320</v>
      </c>
      <c r="G167" s="4">
        <f>(INDEX('[1]Январь 2022'!$F$6:$F$309,MATCH(B167,'[1]Январь 2022'!$C$6:$C$309,0))+INDEX('[1]Январь 2022'!$J$6:$J$309,MATCH(B167,'[1]Январь 2022'!$C$6:$C$309,0)))/0.93</f>
        <v>89.172043010752688</v>
      </c>
      <c r="H167" s="4">
        <f t="shared" si="6"/>
        <v>230.8279569892473</v>
      </c>
      <c r="I167" s="51">
        <v>0</v>
      </c>
      <c r="J167" s="12">
        <f t="shared" si="7"/>
        <v>230.8279569892473</v>
      </c>
    </row>
    <row r="168" spans="1:10" ht="18.75" customHeight="1" x14ac:dyDescent="0.2">
      <c r="A168" s="7">
        <f t="shared" si="8"/>
        <v>147</v>
      </c>
      <c r="B168" s="45" t="s">
        <v>24</v>
      </c>
      <c r="C168" s="37">
        <v>0.4</v>
      </c>
      <c r="D168" s="9" t="s">
        <v>180</v>
      </c>
      <c r="E168" s="7">
        <v>400</v>
      </c>
      <c r="F168" s="2">
        <v>400</v>
      </c>
      <c r="G168" s="4">
        <f>(INDEX('[1]Январь 2022'!$F$6:$F$309,MATCH(B168,'[1]Январь 2022'!$C$6:$C$309,0))+INDEX('[1]Январь 2022'!$J$6:$J$309,MATCH(B168,'[1]Январь 2022'!$C$6:$C$309,0)))/0.93</f>
        <v>231.2043010752688</v>
      </c>
      <c r="H168" s="4">
        <f t="shared" si="6"/>
        <v>168.7956989247312</v>
      </c>
      <c r="I168" s="51">
        <v>0</v>
      </c>
      <c r="J168" s="12">
        <f t="shared" si="7"/>
        <v>168.7956989247312</v>
      </c>
    </row>
    <row r="169" spans="1:10" ht="18.75" customHeight="1" x14ac:dyDescent="0.2">
      <c r="A169" s="7">
        <f t="shared" si="8"/>
        <v>148</v>
      </c>
      <c r="B169" s="45" t="s">
        <v>25</v>
      </c>
      <c r="C169" s="37">
        <v>0.4</v>
      </c>
      <c r="D169" s="9" t="s">
        <v>181</v>
      </c>
      <c r="E169" s="7">
        <v>400</v>
      </c>
      <c r="F169" s="2">
        <v>400</v>
      </c>
      <c r="G169" s="4">
        <f>(INDEX('[1]Январь 2022'!$F$6:$F$309,MATCH(B169,'[1]Январь 2022'!$C$6:$C$309,0))+INDEX('[1]Январь 2022'!$J$6:$J$309,MATCH(B169,'[1]Январь 2022'!$C$6:$C$309,0)))/0.93</f>
        <v>187.4086021505376</v>
      </c>
      <c r="H169" s="4">
        <f t="shared" si="6"/>
        <v>212.5913978494624</v>
      </c>
      <c r="I169" s="51">
        <v>0</v>
      </c>
      <c r="J169" s="12">
        <f t="shared" si="7"/>
        <v>212.5913978494624</v>
      </c>
    </row>
    <row r="170" spans="1:10" ht="18.75" customHeight="1" x14ac:dyDescent="0.2">
      <c r="A170" s="7">
        <f t="shared" si="8"/>
        <v>149</v>
      </c>
      <c r="B170" s="45" t="s">
        <v>28</v>
      </c>
      <c r="C170" s="37">
        <v>0.4</v>
      </c>
      <c r="D170" s="9" t="s">
        <v>185</v>
      </c>
      <c r="E170" s="7" t="s">
        <v>436</v>
      </c>
      <c r="F170" s="2">
        <v>1260</v>
      </c>
      <c r="G170" s="4">
        <f>(INDEX('[1]Январь 2022'!$F$6:$F$309,MATCH(B170,'[1]Январь 2022'!$C$6:$C$309,0))+INDEX('[1]Январь 2022'!$J$6:$J$309,MATCH(B170,'[1]Январь 2022'!$C$6:$C$309,0)))/0.93</f>
        <v>705.92473118279565</v>
      </c>
      <c r="H170" s="4">
        <f t="shared" si="6"/>
        <v>554.07526881720435</v>
      </c>
      <c r="I170" s="49">
        <v>297.87</v>
      </c>
      <c r="J170" s="12">
        <f t="shared" si="7"/>
        <v>256.20526881720434</v>
      </c>
    </row>
    <row r="171" spans="1:10" ht="18.75" customHeight="1" x14ac:dyDescent="0.2">
      <c r="A171" s="7">
        <f t="shared" si="8"/>
        <v>150</v>
      </c>
      <c r="B171" s="45" t="s">
        <v>512</v>
      </c>
      <c r="C171" s="37">
        <v>0.4</v>
      </c>
      <c r="D171" s="9" t="s">
        <v>182</v>
      </c>
      <c r="E171" s="7" t="s">
        <v>437</v>
      </c>
      <c r="F171" s="2">
        <v>2000</v>
      </c>
      <c r="G171" s="4">
        <f>(INDEX('[1]Январь 2022'!$F$6:$F$309,MATCH(B171,'[1]Январь 2022'!$C$6:$C$309,0))+INDEX('[1]Январь 2022'!$J$6:$J$309,MATCH(B171,'[1]Январь 2022'!$C$6:$C$309,0)))/0.93</f>
        <v>691.05376344086028</v>
      </c>
      <c r="H171" s="4">
        <f t="shared" si="6"/>
        <v>1308.9462365591398</v>
      </c>
      <c r="I171" s="51">
        <v>0</v>
      </c>
      <c r="J171" s="12">
        <f t="shared" si="7"/>
        <v>1308.9462365591398</v>
      </c>
    </row>
    <row r="172" spans="1:10" ht="18.75" customHeight="1" x14ac:dyDescent="0.2">
      <c r="A172" s="7">
        <f t="shared" si="8"/>
        <v>151</v>
      </c>
      <c r="B172" s="45" t="s">
        <v>26</v>
      </c>
      <c r="C172" s="37">
        <v>0.4</v>
      </c>
      <c r="D172" s="9" t="s">
        <v>183</v>
      </c>
      <c r="E172" s="7">
        <v>320</v>
      </c>
      <c r="F172" s="2">
        <v>320</v>
      </c>
      <c r="G172" s="4">
        <f>(INDEX('[1]Январь 2022'!$F$6:$F$309,MATCH(B172,'[1]Январь 2022'!$C$6:$C$309,0))+INDEX('[1]Январь 2022'!$J$6:$J$309,MATCH(B172,'[1]Январь 2022'!$C$6:$C$309,0)))/0.93</f>
        <v>218.50537634408602</v>
      </c>
      <c r="H172" s="4">
        <f t="shared" si="6"/>
        <v>101.49462365591398</v>
      </c>
      <c r="I172" s="51">
        <v>0</v>
      </c>
      <c r="J172" s="12">
        <f t="shared" si="7"/>
        <v>101.49462365591398</v>
      </c>
    </row>
    <row r="173" spans="1:10" ht="18.75" customHeight="1" x14ac:dyDescent="0.2">
      <c r="A173" s="7">
        <f t="shared" si="8"/>
        <v>152</v>
      </c>
      <c r="B173" s="45" t="s">
        <v>513</v>
      </c>
      <c r="C173" s="37">
        <v>0.4</v>
      </c>
      <c r="D173" s="8" t="s">
        <v>239</v>
      </c>
      <c r="E173" s="7" t="s">
        <v>436</v>
      </c>
      <c r="F173" s="2">
        <v>1260</v>
      </c>
      <c r="G173" s="4">
        <f>(INDEX('[1]Январь 2022'!$F$6:$F$309,MATCH(B173,'[1]Январь 2022'!$C$6:$C$309,0))+INDEX('[1]Январь 2022'!$J$6:$J$309,MATCH(B173,'[1]Январь 2022'!$C$6:$C$309,0)))/0.93</f>
        <v>897.63440860215042</v>
      </c>
      <c r="H173" s="4">
        <f t="shared" si="6"/>
        <v>362.36559139784958</v>
      </c>
      <c r="I173" s="51">
        <v>0</v>
      </c>
      <c r="J173" s="12">
        <f t="shared" si="7"/>
        <v>362.36559139784958</v>
      </c>
    </row>
    <row r="174" spans="1:10" ht="18.75" customHeight="1" x14ac:dyDescent="0.2">
      <c r="A174" s="7">
        <f t="shared" si="8"/>
        <v>153</v>
      </c>
      <c r="B174" s="45" t="s">
        <v>27</v>
      </c>
      <c r="C174" s="37">
        <v>0.4</v>
      </c>
      <c r="D174" s="9" t="s">
        <v>184</v>
      </c>
      <c r="E174" s="7">
        <v>320</v>
      </c>
      <c r="F174" s="2">
        <v>320</v>
      </c>
      <c r="G174" s="4">
        <f>(INDEX('[1]Январь 2022'!$F$6:$F$309,MATCH(B174,'[1]Январь 2022'!$C$6:$C$309,0))+INDEX('[1]Январь 2022'!$J$6:$J$309,MATCH(B174,'[1]Январь 2022'!$C$6:$C$309,0)))/0.93</f>
        <v>236.76344086021504</v>
      </c>
      <c r="H174" s="4">
        <f t="shared" si="6"/>
        <v>83.236559139784958</v>
      </c>
      <c r="I174" s="51">
        <v>0</v>
      </c>
      <c r="J174" s="12">
        <f t="shared" si="7"/>
        <v>83.236559139784958</v>
      </c>
    </row>
    <row r="175" spans="1:10" ht="18.75" customHeight="1" x14ac:dyDescent="0.2">
      <c r="A175" s="7">
        <f t="shared" si="8"/>
        <v>154</v>
      </c>
      <c r="B175" s="45" t="s">
        <v>602</v>
      </c>
      <c r="C175" s="37">
        <v>0.4</v>
      </c>
      <c r="D175" s="6" t="s">
        <v>340</v>
      </c>
      <c r="E175" s="7" t="s">
        <v>438</v>
      </c>
      <c r="F175" s="2">
        <v>3200</v>
      </c>
      <c r="G175" s="4">
        <f>(477.1+337.4+430.4)*380/1000</f>
        <v>473.06200000000007</v>
      </c>
      <c r="H175" s="4">
        <f t="shared" si="6"/>
        <v>2726.9380000000001</v>
      </c>
      <c r="I175" s="51">
        <v>0</v>
      </c>
      <c r="J175" s="12">
        <f t="shared" si="7"/>
        <v>2726.9380000000001</v>
      </c>
    </row>
    <row r="176" spans="1:10" ht="18.75" customHeight="1" x14ac:dyDescent="0.2">
      <c r="A176" s="7">
        <f t="shared" si="8"/>
        <v>155</v>
      </c>
      <c r="B176" s="45" t="s">
        <v>514</v>
      </c>
      <c r="C176" s="37">
        <v>0.4</v>
      </c>
      <c r="D176" s="8" t="s">
        <v>261</v>
      </c>
      <c r="E176" s="7">
        <v>320</v>
      </c>
      <c r="F176" s="2">
        <v>320</v>
      </c>
      <c r="G176" s="4">
        <f>(INDEX('[1]Январь 2022'!$F$6:$F$309,MATCH(B176,'[1]Январь 2022'!$C$6:$C$309,0))+INDEX('[1]Январь 2022'!$J$6:$J$309,MATCH(B176,'[1]Январь 2022'!$C$6:$C$309,0)))/0.93</f>
        <v>73.161290322580655</v>
      </c>
      <c r="H176" s="4">
        <f t="shared" si="6"/>
        <v>246.83870967741933</v>
      </c>
      <c r="I176" s="51">
        <v>0</v>
      </c>
      <c r="J176" s="12">
        <f t="shared" si="7"/>
        <v>246.83870967741933</v>
      </c>
    </row>
    <row r="177" spans="1:10" ht="18.75" customHeight="1" x14ac:dyDescent="0.2">
      <c r="A177" s="7">
        <f t="shared" si="8"/>
        <v>156</v>
      </c>
      <c r="B177" s="45" t="s">
        <v>515</v>
      </c>
      <c r="C177" s="37">
        <v>0.4</v>
      </c>
      <c r="D177" s="8" t="s">
        <v>262</v>
      </c>
      <c r="E177" s="7">
        <v>320</v>
      </c>
      <c r="F177" s="2">
        <v>320</v>
      </c>
      <c r="G177" s="4">
        <f>(INDEX('[1]Январь 2022'!$F$6:$F$309,MATCH(B177,'[1]Январь 2022'!$C$6:$C$309,0))+INDEX('[1]Январь 2022'!$J$6:$J$309,MATCH(B177,'[1]Январь 2022'!$C$6:$C$309,0)))/0.93</f>
        <v>173.35483870967741</v>
      </c>
      <c r="H177" s="4">
        <f t="shared" si="6"/>
        <v>146.64516129032259</v>
      </c>
      <c r="I177" s="51">
        <v>0</v>
      </c>
      <c r="J177" s="12">
        <f t="shared" si="7"/>
        <v>146.64516129032259</v>
      </c>
    </row>
    <row r="178" spans="1:10" ht="18.75" customHeight="1" x14ac:dyDescent="0.2">
      <c r="A178" s="7">
        <f t="shared" si="8"/>
        <v>157</v>
      </c>
      <c r="B178" s="45" t="s">
        <v>516</v>
      </c>
      <c r="C178" s="37">
        <v>0.4</v>
      </c>
      <c r="D178" s="8" t="s">
        <v>263</v>
      </c>
      <c r="E178" s="7">
        <v>400</v>
      </c>
      <c r="F178" s="2">
        <v>400</v>
      </c>
      <c r="G178" s="4">
        <f>(INDEX('[1]Январь 2022'!$F$6:$F$309,MATCH(B178,'[1]Январь 2022'!$C$6:$C$309,0))+INDEX('[1]Январь 2022'!$J$6:$J$309,MATCH(B178,'[1]Январь 2022'!$C$6:$C$309,0)))/0.93</f>
        <v>324.93548387096774</v>
      </c>
      <c r="H178" s="4">
        <f t="shared" si="6"/>
        <v>75.064516129032256</v>
      </c>
      <c r="I178" s="51">
        <v>0</v>
      </c>
      <c r="J178" s="12">
        <f t="shared" si="7"/>
        <v>75.064516129032256</v>
      </c>
    </row>
    <row r="179" spans="1:10" ht="18.75" customHeight="1" x14ac:dyDescent="0.2">
      <c r="A179" s="7">
        <f t="shared" si="8"/>
        <v>158</v>
      </c>
      <c r="B179" s="45" t="s">
        <v>517</v>
      </c>
      <c r="C179" s="37">
        <v>0.4</v>
      </c>
      <c r="D179" s="8" t="s">
        <v>264</v>
      </c>
      <c r="E179" s="7">
        <v>320</v>
      </c>
      <c r="F179" s="2">
        <v>320</v>
      </c>
      <c r="G179" s="4">
        <f>(INDEX('[1]Январь 2022'!$F$6:$F$309,MATCH(B179,'[1]Январь 2022'!$C$6:$C$309,0))+INDEX('[1]Январь 2022'!$J$6:$J$309,MATCH(B179,'[1]Январь 2022'!$C$6:$C$309,0)))/0.93</f>
        <v>130.08602150537635</v>
      </c>
      <c r="H179" s="4">
        <f t="shared" si="6"/>
        <v>189.91397849462365</v>
      </c>
      <c r="I179" s="51">
        <v>0</v>
      </c>
      <c r="J179" s="12">
        <f t="shared" si="7"/>
        <v>189.91397849462365</v>
      </c>
    </row>
    <row r="180" spans="1:10" ht="18.75" customHeight="1" x14ac:dyDescent="0.2">
      <c r="A180" s="7">
        <f t="shared" si="8"/>
        <v>159</v>
      </c>
      <c r="B180" s="45" t="s">
        <v>518</v>
      </c>
      <c r="C180" s="37">
        <v>0.4</v>
      </c>
      <c r="D180" s="8" t="s">
        <v>265</v>
      </c>
      <c r="E180" s="7">
        <v>320</v>
      </c>
      <c r="F180" s="2">
        <v>320</v>
      </c>
      <c r="G180" s="4">
        <f>(INDEX('[1]Январь 2022'!$F$6:$F$309,MATCH(B180,'[1]Январь 2022'!$C$6:$C$309,0))+INDEX('[1]Январь 2022'!$J$6:$J$309,MATCH(B180,'[1]Январь 2022'!$C$6:$C$309,0)))/0.93</f>
        <v>140.95698924731181</v>
      </c>
      <c r="H180" s="4">
        <f t="shared" si="6"/>
        <v>179.04301075268819</v>
      </c>
      <c r="I180" s="51">
        <v>0</v>
      </c>
      <c r="J180" s="12">
        <f t="shared" si="7"/>
        <v>179.04301075268819</v>
      </c>
    </row>
    <row r="181" spans="1:10" ht="18.75" customHeight="1" x14ac:dyDescent="0.2">
      <c r="A181" s="7">
        <f t="shared" si="8"/>
        <v>160</v>
      </c>
      <c r="B181" s="45" t="s">
        <v>519</v>
      </c>
      <c r="C181" s="37">
        <v>0.4</v>
      </c>
      <c r="D181" s="6" t="s">
        <v>339</v>
      </c>
      <c r="E181" s="7">
        <v>560</v>
      </c>
      <c r="F181" s="2">
        <v>560</v>
      </c>
      <c r="G181" s="4">
        <f>(INDEX('[1]Январь 2022'!$F$6:$F$309,MATCH(B181,'[1]Январь 2022'!$C$6:$C$309,0))+INDEX('[1]Январь 2022'!$J$6:$J$309,MATCH(B181,'[1]Январь 2022'!$C$6:$C$309,0)))/0.93</f>
        <v>59.365591397849457</v>
      </c>
      <c r="H181" s="4">
        <f t="shared" si="6"/>
        <v>500.63440860215053</v>
      </c>
      <c r="I181" s="51">
        <v>0</v>
      </c>
      <c r="J181" s="12">
        <f t="shared" si="7"/>
        <v>500.63440860215053</v>
      </c>
    </row>
    <row r="182" spans="1:10" ht="18.75" customHeight="1" x14ac:dyDescent="0.2">
      <c r="A182" s="7">
        <f t="shared" si="8"/>
        <v>161</v>
      </c>
      <c r="B182" s="45" t="s">
        <v>520</v>
      </c>
      <c r="C182" s="37">
        <v>0.4</v>
      </c>
      <c r="D182" s="6" t="s">
        <v>338</v>
      </c>
      <c r="E182" s="7">
        <v>560</v>
      </c>
      <c r="F182" s="2">
        <v>560</v>
      </c>
      <c r="G182" s="4">
        <f>(INDEX('[1]Январь 2022'!$F$6:$F$309,MATCH(B182,'[1]Январь 2022'!$C$6:$C$309,0))+INDEX('[1]Январь 2022'!$J$6:$J$309,MATCH(B182,'[1]Январь 2022'!$C$6:$C$309,0)))/0.93</f>
        <v>134.17204301075267</v>
      </c>
      <c r="H182" s="4">
        <f t="shared" si="6"/>
        <v>425.82795698924735</v>
      </c>
      <c r="I182" s="51">
        <v>0</v>
      </c>
      <c r="J182" s="12">
        <f t="shared" si="7"/>
        <v>425.82795698924735</v>
      </c>
    </row>
    <row r="183" spans="1:10" ht="18.75" customHeight="1" x14ac:dyDescent="0.2">
      <c r="A183" s="7">
        <f t="shared" si="8"/>
        <v>162</v>
      </c>
      <c r="B183" s="45" t="s">
        <v>521</v>
      </c>
      <c r="C183" s="37">
        <v>0.4</v>
      </c>
      <c r="D183" s="8" t="s">
        <v>266</v>
      </c>
      <c r="E183" s="7">
        <v>320</v>
      </c>
      <c r="F183" s="2">
        <v>320</v>
      </c>
      <c r="G183" s="4">
        <f>(INDEX('[1]Январь 2022'!$F$6:$F$309,MATCH(B183,'[1]Январь 2022'!$C$6:$C$309,0))+INDEX('[1]Январь 2022'!$J$6:$J$309,MATCH(B183,'[1]Январь 2022'!$C$6:$C$309,0)))/0.93</f>
        <v>271.95698924731181</v>
      </c>
      <c r="H183" s="4">
        <f t="shared" si="6"/>
        <v>48.04301075268819</v>
      </c>
      <c r="I183" s="51">
        <v>0</v>
      </c>
      <c r="J183" s="12">
        <f t="shared" si="7"/>
        <v>48.04301075268819</v>
      </c>
    </row>
    <row r="184" spans="1:10" ht="18.75" customHeight="1" x14ac:dyDescent="0.2">
      <c r="A184" s="7">
        <f t="shared" si="8"/>
        <v>163</v>
      </c>
      <c r="B184" s="45" t="s">
        <v>522</v>
      </c>
      <c r="C184" s="37">
        <v>0.4</v>
      </c>
      <c r="D184" s="8" t="s">
        <v>267</v>
      </c>
      <c r="E184" s="7">
        <v>630</v>
      </c>
      <c r="F184" s="2">
        <v>630</v>
      </c>
      <c r="G184" s="4">
        <f>(INDEX('[1]Январь 2022'!$F$6:$F$309,MATCH(B184,'[1]Январь 2022'!$C$6:$C$309,0))+INDEX('[1]Январь 2022'!$J$6:$J$309,MATCH(B184,'[1]Январь 2022'!$C$6:$C$309,0)))/0.93</f>
        <v>311.77419354838707</v>
      </c>
      <c r="H184" s="4">
        <f t="shared" si="6"/>
        <v>318.22580645161293</v>
      </c>
      <c r="I184" s="51">
        <v>0</v>
      </c>
      <c r="J184" s="12">
        <f t="shared" si="7"/>
        <v>318.22580645161293</v>
      </c>
    </row>
    <row r="185" spans="1:10" ht="18.75" customHeight="1" x14ac:dyDescent="0.2">
      <c r="A185" s="7">
        <f t="shared" si="8"/>
        <v>164</v>
      </c>
      <c r="B185" s="45" t="s">
        <v>523</v>
      </c>
      <c r="C185" s="37">
        <v>0.4</v>
      </c>
      <c r="D185" s="8" t="s">
        <v>268</v>
      </c>
      <c r="E185" s="7">
        <v>630</v>
      </c>
      <c r="F185" s="2">
        <v>630</v>
      </c>
      <c r="G185" s="4">
        <f>(INDEX('[1]Январь 2022'!$F$6:$F$309,MATCH(B185,'[1]Январь 2022'!$C$6:$C$309,0))+INDEX('[1]Январь 2022'!$J$6:$J$309,MATCH(B185,'[1]Январь 2022'!$C$6:$C$309,0)))/0.93</f>
        <v>243.33333333333334</v>
      </c>
      <c r="H185" s="4">
        <f t="shared" si="6"/>
        <v>386.66666666666663</v>
      </c>
      <c r="I185" s="51">
        <v>0</v>
      </c>
      <c r="J185" s="12">
        <f t="shared" si="7"/>
        <v>386.66666666666663</v>
      </c>
    </row>
    <row r="186" spans="1:10" ht="18.75" customHeight="1" x14ac:dyDescent="0.2">
      <c r="A186" s="7">
        <f t="shared" si="8"/>
        <v>165</v>
      </c>
      <c r="B186" s="45" t="s">
        <v>524</v>
      </c>
      <c r="C186" s="37">
        <v>0.4</v>
      </c>
      <c r="D186" s="8" t="s">
        <v>269</v>
      </c>
      <c r="E186" s="7">
        <v>320</v>
      </c>
      <c r="F186" s="2">
        <v>320</v>
      </c>
      <c r="G186" s="4">
        <f>(INDEX('[1]Январь 2022'!$F$6:$F$309,MATCH(B186,'[1]Январь 2022'!$C$6:$C$309,0))+INDEX('[1]Январь 2022'!$J$6:$J$309,MATCH(B186,'[1]Январь 2022'!$C$6:$C$309,0)))/0.93</f>
        <v>225.78494623655911</v>
      </c>
      <c r="H186" s="4">
        <f t="shared" si="6"/>
        <v>94.215053763440892</v>
      </c>
      <c r="I186" s="51">
        <v>0</v>
      </c>
      <c r="J186" s="12">
        <f t="shared" si="7"/>
        <v>94.215053763440892</v>
      </c>
    </row>
    <row r="187" spans="1:10" ht="18.75" customHeight="1" x14ac:dyDescent="0.2">
      <c r="A187" s="7">
        <f t="shared" si="8"/>
        <v>166</v>
      </c>
      <c r="B187" s="45" t="s">
        <v>525</v>
      </c>
      <c r="C187" s="37">
        <v>0.4</v>
      </c>
      <c r="D187" s="8" t="s">
        <v>241</v>
      </c>
      <c r="E187" s="7">
        <v>320</v>
      </c>
      <c r="F187" s="2">
        <v>320</v>
      </c>
      <c r="G187" s="4">
        <f>(INDEX('[1]Январь 2022'!$F$6:$F$309,MATCH(B187,'[1]Январь 2022'!$C$6:$C$309,0))+INDEX('[1]Январь 2022'!$J$6:$J$309,MATCH(B187,'[1]Январь 2022'!$C$6:$C$309,0)))/0.93</f>
        <v>149.24731182795699</v>
      </c>
      <c r="H187" s="4">
        <f t="shared" si="6"/>
        <v>170.75268817204301</v>
      </c>
      <c r="I187" s="51">
        <v>0</v>
      </c>
      <c r="J187" s="12">
        <f t="shared" si="7"/>
        <v>170.75268817204301</v>
      </c>
    </row>
    <row r="188" spans="1:10" ht="18.75" customHeight="1" x14ac:dyDescent="0.2">
      <c r="A188" s="7">
        <f t="shared" si="8"/>
        <v>167</v>
      </c>
      <c r="B188" s="45" t="s">
        <v>526</v>
      </c>
      <c r="C188" s="37">
        <v>0.4</v>
      </c>
      <c r="D188" s="8" t="s">
        <v>240</v>
      </c>
      <c r="E188" s="7">
        <v>320</v>
      </c>
      <c r="F188" s="2">
        <v>320</v>
      </c>
      <c r="G188" s="4">
        <f>(INDEX('[1]Январь 2022'!$F$6:$F$309,MATCH(B188,'[1]Январь 2022'!$C$6:$C$309,0))+INDEX('[1]Январь 2022'!$J$6:$J$309,MATCH(B188,'[1]Январь 2022'!$C$6:$C$309,0)))/0.93</f>
        <v>104.2043010752688</v>
      </c>
      <c r="H188" s="4">
        <f t="shared" si="6"/>
        <v>215.7956989247312</v>
      </c>
      <c r="I188" s="51">
        <v>0</v>
      </c>
      <c r="J188" s="12">
        <f t="shared" si="7"/>
        <v>215.7956989247312</v>
      </c>
    </row>
    <row r="189" spans="1:10" ht="18.75" customHeight="1" x14ac:dyDescent="0.2">
      <c r="A189" s="7">
        <f t="shared" si="8"/>
        <v>168</v>
      </c>
      <c r="B189" s="45" t="s">
        <v>527</v>
      </c>
      <c r="C189" s="37">
        <v>0.4</v>
      </c>
      <c r="D189" s="6" t="s">
        <v>186</v>
      </c>
      <c r="E189" s="7">
        <v>320</v>
      </c>
      <c r="F189" s="2">
        <v>320</v>
      </c>
      <c r="G189" s="4">
        <f>(INDEX('[1]Январь 2022'!$F$6:$F$309,MATCH(B189,'[1]Январь 2022'!$C$6:$C$309,0))+INDEX('[1]Январь 2022'!$J$6:$J$309,MATCH(B189,'[1]Январь 2022'!$C$6:$C$309,0)))/0.93</f>
        <v>170.59139784946237</v>
      </c>
      <c r="H189" s="4">
        <f t="shared" si="6"/>
        <v>149.40860215053763</v>
      </c>
      <c r="I189" s="51">
        <v>0</v>
      </c>
      <c r="J189" s="12">
        <f t="shared" si="7"/>
        <v>149.40860215053763</v>
      </c>
    </row>
    <row r="190" spans="1:10" ht="18.75" customHeight="1" x14ac:dyDescent="0.2">
      <c r="A190" s="7">
        <f t="shared" si="8"/>
        <v>169</v>
      </c>
      <c r="B190" s="45" t="s">
        <v>528</v>
      </c>
      <c r="C190" s="37">
        <v>0.4</v>
      </c>
      <c r="D190" s="6" t="s">
        <v>187</v>
      </c>
      <c r="E190" s="7">
        <v>320</v>
      </c>
      <c r="F190" s="2">
        <v>320</v>
      </c>
      <c r="G190" s="4">
        <f>(INDEX('[1]Январь 2022'!$F$6:$F$309,MATCH(B190,'[1]Январь 2022'!$C$6:$C$309,0))+INDEX('[1]Январь 2022'!$J$6:$J$309,MATCH(B190,'[1]Январь 2022'!$C$6:$C$309,0)))/0.93</f>
        <v>136.79569892473117</v>
      </c>
      <c r="H190" s="4">
        <f t="shared" si="6"/>
        <v>183.20430107526883</v>
      </c>
      <c r="I190" s="51">
        <v>0</v>
      </c>
      <c r="J190" s="12">
        <f t="shared" si="7"/>
        <v>183.20430107526883</v>
      </c>
    </row>
    <row r="191" spans="1:10" ht="18.75" customHeight="1" x14ac:dyDescent="0.2">
      <c r="A191" s="7">
        <f t="shared" si="8"/>
        <v>170</v>
      </c>
      <c r="B191" s="45" t="s">
        <v>529</v>
      </c>
      <c r="C191" s="37">
        <v>0.4</v>
      </c>
      <c r="D191" s="6" t="s">
        <v>188</v>
      </c>
      <c r="E191" s="7">
        <v>400</v>
      </c>
      <c r="F191" s="2">
        <v>400</v>
      </c>
      <c r="G191" s="4">
        <f>(INDEX('[1]Январь 2022'!$F$6:$F$309,MATCH(B191,'[1]Январь 2022'!$C$6:$C$309,0))+INDEX('[1]Январь 2022'!$J$6:$J$309,MATCH(B191,'[1]Январь 2022'!$C$6:$C$309,0)))/0.93</f>
        <v>188.44086021505376</v>
      </c>
      <c r="H191" s="4">
        <f t="shared" si="6"/>
        <v>211.55913978494624</v>
      </c>
      <c r="I191" s="51">
        <v>0</v>
      </c>
      <c r="J191" s="12">
        <f t="shared" si="7"/>
        <v>211.55913978494624</v>
      </c>
    </row>
    <row r="192" spans="1:10" ht="18.75" customHeight="1" x14ac:dyDescent="0.2">
      <c r="A192" s="7">
        <f t="shared" si="8"/>
        <v>171</v>
      </c>
      <c r="B192" s="45" t="s">
        <v>530</v>
      </c>
      <c r="C192" s="37">
        <v>0.4</v>
      </c>
      <c r="D192" s="6" t="s">
        <v>189</v>
      </c>
      <c r="E192" s="7">
        <v>400</v>
      </c>
      <c r="F192" s="2">
        <v>400</v>
      </c>
      <c r="G192" s="4">
        <f>(INDEX('[1]Январь 2022'!$F$6:$F$309,MATCH(B192,'[1]Январь 2022'!$C$6:$C$309,0))+INDEX('[1]Январь 2022'!$J$6:$J$309,MATCH(B192,'[1]Январь 2022'!$C$6:$C$309,0)))/0.93</f>
        <v>195.76344086021504</v>
      </c>
      <c r="H192" s="4">
        <f t="shared" si="6"/>
        <v>204.23655913978496</v>
      </c>
      <c r="I192" s="51">
        <v>0</v>
      </c>
      <c r="J192" s="12">
        <f t="shared" si="7"/>
        <v>204.23655913978496</v>
      </c>
    </row>
    <row r="193" spans="1:10" ht="18.75" customHeight="1" x14ac:dyDescent="0.2">
      <c r="A193" s="7">
        <f t="shared" si="8"/>
        <v>172</v>
      </c>
      <c r="B193" s="45" t="s">
        <v>531</v>
      </c>
      <c r="C193" s="37">
        <v>0.4</v>
      </c>
      <c r="D193" s="6" t="s">
        <v>190</v>
      </c>
      <c r="E193" s="7">
        <v>400</v>
      </c>
      <c r="F193" s="2">
        <v>400</v>
      </c>
      <c r="G193" s="4">
        <f>(INDEX('[1]Январь 2022'!$F$6:$F$309,MATCH(B193,'[1]Январь 2022'!$C$6:$C$309,0))+INDEX('[1]Январь 2022'!$J$6:$J$309,MATCH(B193,'[1]Январь 2022'!$C$6:$C$309,0)))/0.93</f>
        <v>182.67741935483869</v>
      </c>
      <c r="H193" s="4">
        <f t="shared" si="6"/>
        <v>217.32258064516131</v>
      </c>
      <c r="I193" s="51">
        <v>0</v>
      </c>
      <c r="J193" s="12">
        <f t="shared" si="7"/>
        <v>217.32258064516131</v>
      </c>
    </row>
    <row r="194" spans="1:10" ht="18.75" customHeight="1" x14ac:dyDescent="0.2">
      <c r="A194" s="7">
        <f t="shared" si="8"/>
        <v>173</v>
      </c>
      <c r="B194" s="45" t="s">
        <v>532</v>
      </c>
      <c r="C194" s="37">
        <v>0.4</v>
      </c>
      <c r="D194" s="6" t="s">
        <v>191</v>
      </c>
      <c r="E194" s="7">
        <v>320</v>
      </c>
      <c r="F194" s="2">
        <v>320</v>
      </c>
      <c r="G194" s="4">
        <f>(INDEX('[1]Январь 2022'!$F$6:$F$309,MATCH(B194,'[1]Январь 2022'!$C$6:$C$309,0))+INDEX('[1]Январь 2022'!$J$6:$J$309,MATCH(B194,'[1]Январь 2022'!$C$6:$C$309,0)))/0.93</f>
        <v>192.6559139784946</v>
      </c>
      <c r="H194" s="4">
        <f t="shared" si="6"/>
        <v>127.3440860215054</v>
      </c>
      <c r="I194" s="51">
        <v>0</v>
      </c>
      <c r="J194" s="12">
        <f t="shared" si="7"/>
        <v>127.3440860215054</v>
      </c>
    </row>
    <row r="195" spans="1:10" ht="18.75" customHeight="1" x14ac:dyDescent="0.2">
      <c r="A195" s="7">
        <f t="shared" si="8"/>
        <v>174</v>
      </c>
      <c r="B195" s="45" t="s">
        <v>533</v>
      </c>
      <c r="C195" s="37">
        <v>0.4</v>
      </c>
      <c r="D195" s="8" t="s">
        <v>243</v>
      </c>
      <c r="E195" s="7">
        <v>400</v>
      </c>
      <c r="F195" s="2">
        <v>400</v>
      </c>
      <c r="G195" s="4">
        <f>(INDEX('[1]Январь 2022'!$F$6:$F$309,MATCH(B195,'[1]Январь 2022'!$C$6:$C$309,0))+INDEX('[1]Январь 2022'!$J$6:$J$309,MATCH(B195,'[1]Январь 2022'!$C$6:$C$309,0)))/0.93</f>
        <v>198.01075268817203</v>
      </c>
      <c r="H195" s="4">
        <f t="shared" si="6"/>
        <v>201.98924731182797</v>
      </c>
      <c r="I195" s="49">
        <v>15.96</v>
      </c>
      <c r="J195" s="12">
        <f t="shared" si="7"/>
        <v>186.02924731182796</v>
      </c>
    </row>
    <row r="196" spans="1:10" ht="18.75" customHeight="1" x14ac:dyDescent="0.2">
      <c r="A196" s="7">
        <f t="shared" si="8"/>
        <v>175</v>
      </c>
      <c r="B196" s="45" t="s">
        <v>534</v>
      </c>
      <c r="C196" s="37">
        <v>0.4</v>
      </c>
      <c r="D196" s="8" t="s">
        <v>242</v>
      </c>
      <c r="E196" s="7">
        <v>400</v>
      </c>
      <c r="F196" s="2">
        <v>400</v>
      </c>
      <c r="G196" s="4">
        <f>(INDEX('[1]Январь 2022'!$F$6:$F$309,MATCH(B196,'[1]Январь 2022'!$C$6:$C$309,0))+INDEX('[1]Январь 2022'!$J$6:$J$309,MATCH(B196,'[1]Январь 2022'!$C$6:$C$309,0)))/0.93</f>
        <v>293.08602150537632</v>
      </c>
      <c r="H196" s="4">
        <f t="shared" si="6"/>
        <v>106.91397849462368</v>
      </c>
      <c r="I196" s="51">
        <v>0</v>
      </c>
      <c r="J196" s="12">
        <f t="shared" si="7"/>
        <v>106.91397849462368</v>
      </c>
    </row>
    <row r="197" spans="1:10" ht="18.75" customHeight="1" x14ac:dyDescent="0.2">
      <c r="A197" s="7">
        <f t="shared" si="8"/>
        <v>176</v>
      </c>
      <c r="B197" s="45" t="s">
        <v>535</v>
      </c>
      <c r="C197" s="37">
        <v>0.4</v>
      </c>
      <c r="D197" s="8" t="s">
        <v>244</v>
      </c>
      <c r="E197" s="7">
        <v>400</v>
      </c>
      <c r="F197" s="2">
        <v>400</v>
      </c>
      <c r="G197" s="4">
        <f>(INDEX('[1]Январь 2022'!$F$6:$F$309,MATCH(B197,'[1]Январь 2022'!$C$6:$C$309,0))+INDEX('[1]Январь 2022'!$J$6:$J$309,MATCH(B197,'[1]Январь 2022'!$C$6:$C$309,0)))/0.93</f>
        <v>86.752688172043008</v>
      </c>
      <c r="H197" s="4">
        <f t="shared" si="6"/>
        <v>313.24731182795699</v>
      </c>
      <c r="I197" s="51">
        <v>0</v>
      </c>
      <c r="J197" s="12">
        <f t="shared" si="7"/>
        <v>313.24731182795699</v>
      </c>
    </row>
    <row r="198" spans="1:10" ht="18.75" customHeight="1" x14ac:dyDescent="0.2">
      <c r="A198" s="7">
        <f t="shared" si="8"/>
        <v>177</v>
      </c>
      <c r="B198" s="45" t="s">
        <v>536</v>
      </c>
      <c r="C198" s="37">
        <v>0.4</v>
      </c>
      <c r="D198" s="8" t="s">
        <v>245</v>
      </c>
      <c r="E198" s="7">
        <v>320</v>
      </c>
      <c r="F198" s="2">
        <v>320</v>
      </c>
      <c r="G198" s="4">
        <f>(INDEX('[1]Январь 2022'!$F$6:$F$309,MATCH(B198,'[1]Январь 2022'!$C$6:$C$309,0))+INDEX('[1]Январь 2022'!$J$6:$J$309,MATCH(B198,'[1]Январь 2022'!$C$6:$C$309,0)))/0.93</f>
        <v>104.48387096774194</v>
      </c>
      <c r="H198" s="4">
        <f t="shared" si="6"/>
        <v>215.51612903225805</v>
      </c>
      <c r="I198" s="51">
        <v>0</v>
      </c>
      <c r="J198" s="12">
        <f t="shared" si="7"/>
        <v>215.51612903225805</v>
      </c>
    </row>
    <row r="199" spans="1:10" ht="18.75" customHeight="1" x14ac:dyDescent="0.2">
      <c r="A199" s="7">
        <f t="shared" si="8"/>
        <v>178</v>
      </c>
      <c r="B199" s="45" t="s">
        <v>537</v>
      </c>
      <c r="C199" s="37">
        <v>0.4</v>
      </c>
      <c r="D199" s="8" t="s">
        <v>246</v>
      </c>
      <c r="E199" s="7">
        <v>320</v>
      </c>
      <c r="F199" s="2">
        <v>320</v>
      </c>
      <c r="G199" s="4">
        <f>(INDEX('[1]Январь 2022'!$F$6:$F$309,MATCH(B199,'[1]Январь 2022'!$C$6:$C$309,0))+INDEX('[1]Январь 2022'!$J$6:$J$309,MATCH(B199,'[1]Январь 2022'!$C$6:$C$309,0)))/0.93</f>
        <v>174.66666666666666</v>
      </c>
      <c r="H199" s="4">
        <f t="shared" si="6"/>
        <v>145.33333333333334</v>
      </c>
      <c r="I199" s="51">
        <v>0</v>
      </c>
      <c r="J199" s="12">
        <f t="shared" si="7"/>
        <v>145.33333333333334</v>
      </c>
    </row>
    <row r="200" spans="1:10" ht="18.75" customHeight="1" x14ac:dyDescent="0.2">
      <c r="A200" s="7">
        <f t="shared" si="8"/>
        <v>179</v>
      </c>
      <c r="B200" s="45" t="s">
        <v>538</v>
      </c>
      <c r="C200" s="37">
        <v>0.4</v>
      </c>
      <c r="D200" s="8" t="s">
        <v>247</v>
      </c>
      <c r="E200" s="7">
        <v>320</v>
      </c>
      <c r="F200" s="2">
        <v>320</v>
      </c>
      <c r="G200" s="4">
        <f>(INDEX('[1]Январь 2022'!$F$6:$F$309,MATCH(B200,'[1]Январь 2022'!$C$6:$C$309,0))+INDEX('[1]Январь 2022'!$J$6:$J$309,MATCH(B200,'[1]Январь 2022'!$C$6:$C$309,0)))/0.93</f>
        <v>184.27956989247309</v>
      </c>
      <c r="H200" s="4">
        <f t="shared" si="6"/>
        <v>135.72043010752691</v>
      </c>
      <c r="I200" s="49">
        <v>15.96</v>
      </c>
      <c r="J200" s="12">
        <f t="shared" si="7"/>
        <v>119.7604301075269</v>
      </c>
    </row>
    <row r="201" spans="1:10" ht="18.75" customHeight="1" x14ac:dyDescent="0.2">
      <c r="A201" s="7">
        <f t="shared" si="8"/>
        <v>180</v>
      </c>
      <c r="B201" s="45" t="s">
        <v>539</v>
      </c>
      <c r="C201" s="37">
        <v>0.4</v>
      </c>
      <c r="D201" s="6" t="s">
        <v>363</v>
      </c>
      <c r="E201" s="7">
        <v>320</v>
      </c>
      <c r="F201" s="2">
        <v>320</v>
      </c>
      <c r="G201" s="4">
        <f>(INDEX('[1]Январь 2022'!$F$6:$F$309,MATCH(B201,'[1]Январь 2022'!$C$6:$C$309,0))+INDEX('[1]Январь 2022'!$J$6:$J$309,MATCH(B201,'[1]Январь 2022'!$C$6:$C$309,0)))/0.93</f>
        <v>263.13978494623655</v>
      </c>
      <c r="H201" s="4">
        <f t="shared" si="6"/>
        <v>56.860215053763454</v>
      </c>
      <c r="I201" s="51">
        <v>0</v>
      </c>
      <c r="J201" s="12">
        <f t="shared" si="7"/>
        <v>56.860215053763454</v>
      </c>
    </row>
    <row r="202" spans="1:10" ht="18.75" customHeight="1" x14ac:dyDescent="0.2">
      <c r="A202" s="7">
        <f t="shared" si="8"/>
        <v>181</v>
      </c>
      <c r="B202" s="45" t="s">
        <v>540</v>
      </c>
      <c r="C202" s="37">
        <v>0.4</v>
      </c>
      <c r="D202" s="6" t="s">
        <v>361</v>
      </c>
      <c r="E202" s="7">
        <v>1000</v>
      </c>
      <c r="F202" s="2">
        <v>1000</v>
      </c>
      <c r="G202" s="4">
        <f>(INDEX('[1]Январь 2022'!$F$6:$F$309,MATCH(B202,'[1]Январь 2022'!$C$6:$C$309,0))+INDEX('[1]Январь 2022'!$J$6:$J$309,MATCH(B202,'[1]Январь 2022'!$C$6:$C$309,0)))/0.93</f>
        <v>128.93548387096774</v>
      </c>
      <c r="H202" s="4">
        <f t="shared" si="6"/>
        <v>871.0645161290322</v>
      </c>
      <c r="I202" s="51">
        <v>0</v>
      </c>
      <c r="J202" s="12">
        <f t="shared" si="7"/>
        <v>871.0645161290322</v>
      </c>
    </row>
    <row r="203" spans="1:10" ht="18.75" customHeight="1" x14ac:dyDescent="0.2">
      <c r="A203" s="7">
        <f t="shared" si="8"/>
        <v>182</v>
      </c>
      <c r="B203" s="45" t="s">
        <v>541</v>
      </c>
      <c r="C203" s="37">
        <v>0.4</v>
      </c>
      <c r="D203" s="8" t="s">
        <v>332</v>
      </c>
      <c r="E203" s="7">
        <v>400</v>
      </c>
      <c r="F203" s="2">
        <v>400</v>
      </c>
      <c r="G203" s="4">
        <f>(INDEX('[1]Январь 2022'!$F$6:$F$309,MATCH(B203,'[1]Январь 2022'!$C$6:$C$309,0))+INDEX('[1]Январь 2022'!$J$6:$J$309,MATCH(B203,'[1]Январь 2022'!$C$6:$C$309,0)))/0.93</f>
        <v>41.698924731182792</v>
      </c>
      <c r="H203" s="4">
        <f t="shared" si="6"/>
        <v>358.30107526881721</v>
      </c>
      <c r="I203" s="51">
        <v>0</v>
      </c>
      <c r="J203" s="12">
        <f t="shared" si="7"/>
        <v>358.30107526881721</v>
      </c>
    </row>
    <row r="204" spans="1:10" ht="18.75" customHeight="1" x14ac:dyDescent="0.2">
      <c r="A204" s="7">
        <f t="shared" si="8"/>
        <v>183</v>
      </c>
      <c r="B204" s="45" t="s">
        <v>542</v>
      </c>
      <c r="C204" s="37">
        <v>0.4</v>
      </c>
      <c r="D204" s="8" t="s">
        <v>150</v>
      </c>
      <c r="E204" s="7">
        <v>320</v>
      </c>
      <c r="F204" s="2">
        <v>320</v>
      </c>
      <c r="G204" s="4">
        <f>(INDEX('[1]Январь 2022'!$F$6:$F$309,MATCH(B204,'[1]Январь 2022'!$C$6:$C$309,0))+INDEX('[1]Январь 2022'!$J$6:$J$309,MATCH(B204,'[1]Январь 2022'!$C$6:$C$309,0)))/0.93</f>
        <v>158.41935483870969</v>
      </c>
      <c r="H204" s="4">
        <f t="shared" si="6"/>
        <v>161.58064516129031</v>
      </c>
      <c r="I204" s="51">
        <v>0</v>
      </c>
      <c r="J204" s="12">
        <f t="shared" si="7"/>
        <v>161.58064516129031</v>
      </c>
    </row>
    <row r="205" spans="1:10" ht="18.75" customHeight="1" x14ac:dyDescent="0.2">
      <c r="A205" s="7">
        <f t="shared" si="8"/>
        <v>184</v>
      </c>
      <c r="B205" s="45" t="s">
        <v>543</v>
      </c>
      <c r="C205" s="37">
        <v>0.4</v>
      </c>
      <c r="D205" s="8" t="s">
        <v>151</v>
      </c>
      <c r="E205" s="7">
        <v>320</v>
      </c>
      <c r="F205" s="2">
        <v>320</v>
      </c>
      <c r="G205" s="4">
        <f>(INDEX('[1]Январь 2022'!$F$6:$F$309,MATCH(B205,'[1]Январь 2022'!$C$6:$C$309,0))+INDEX('[1]Январь 2022'!$J$6:$J$309,MATCH(B205,'[1]Январь 2022'!$C$6:$C$309,0)))/0.93</f>
        <v>201.31182795698925</v>
      </c>
      <c r="H205" s="4">
        <f t="shared" si="6"/>
        <v>118.68817204301075</v>
      </c>
      <c r="I205" s="51">
        <v>0</v>
      </c>
      <c r="J205" s="12">
        <f t="shared" si="7"/>
        <v>118.68817204301075</v>
      </c>
    </row>
    <row r="206" spans="1:10" ht="18.75" customHeight="1" x14ac:dyDescent="0.2">
      <c r="A206" s="7">
        <f t="shared" si="8"/>
        <v>185</v>
      </c>
      <c r="B206" s="45" t="s">
        <v>544</v>
      </c>
      <c r="C206" s="37">
        <v>0.4</v>
      </c>
      <c r="D206" s="8" t="s">
        <v>152</v>
      </c>
      <c r="E206" s="7">
        <v>560</v>
      </c>
      <c r="F206" s="2">
        <v>560</v>
      </c>
      <c r="G206" s="4">
        <f>(INDEX('[1]Январь 2022'!$F$6:$F$309,MATCH(B206,'[1]Январь 2022'!$C$6:$C$309,0))+INDEX('[1]Январь 2022'!$J$6:$J$309,MATCH(B206,'[1]Январь 2022'!$C$6:$C$309,0)))/0.93</f>
        <v>273.27956989247309</v>
      </c>
      <c r="H206" s="4">
        <f t="shared" si="6"/>
        <v>286.72043010752691</v>
      </c>
      <c r="I206" s="51">
        <v>0</v>
      </c>
      <c r="J206" s="12">
        <f t="shared" si="7"/>
        <v>286.72043010752691</v>
      </c>
    </row>
    <row r="207" spans="1:10" ht="18.75" customHeight="1" x14ac:dyDescent="0.2">
      <c r="A207" s="7">
        <f t="shared" si="8"/>
        <v>186</v>
      </c>
      <c r="B207" s="45" t="s">
        <v>545</v>
      </c>
      <c r="C207" s="37">
        <v>0.4</v>
      </c>
      <c r="D207" s="8" t="s">
        <v>153</v>
      </c>
      <c r="E207" s="7">
        <v>320</v>
      </c>
      <c r="F207" s="2">
        <v>320</v>
      </c>
      <c r="G207" s="4">
        <f>(INDEX('[1]Январь 2022'!$F$6:$F$309,MATCH(B207,'[1]Январь 2022'!$C$6:$C$309,0))+INDEX('[1]Январь 2022'!$J$6:$J$309,MATCH(B207,'[1]Январь 2022'!$C$6:$C$309,0)))/0.93</f>
        <v>137.07526881720429</v>
      </c>
      <c r="H207" s="4">
        <f t="shared" si="6"/>
        <v>182.92473118279571</v>
      </c>
      <c r="I207" s="51">
        <v>0</v>
      </c>
      <c r="J207" s="12">
        <f t="shared" si="7"/>
        <v>182.92473118279571</v>
      </c>
    </row>
    <row r="208" spans="1:10" ht="18.75" customHeight="1" x14ac:dyDescent="0.2">
      <c r="A208" s="7">
        <f t="shared" si="8"/>
        <v>187</v>
      </c>
      <c r="B208" s="45" t="s">
        <v>54</v>
      </c>
      <c r="C208" s="37">
        <v>0.4</v>
      </c>
      <c r="D208" s="8" t="s">
        <v>232</v>
      </c>
      <c r="E208" s="7" t="s">
        <v>437</v>
      </c>
      <c r="F208" s="2">
        <v>2000</v>
      </c>
      <c r="G208" s="4">
        <f>(INDEX('[1]Январь 2022'!$F$6:$F$309,MATCH(B208,'[1]Январь 2022'!$C$6:$C$309,0))+INDEX('[1]Январь 2022'!$J$6:$J$309,MATCH(B208,'[1]Январь 2022'!$C$6:$C$309,0)))/0.93</f>
        <v>458.29032258064518</v>
      </c>
      <c r="H208" s="4">
        <f t="shared" si="6"/>
        <v>1541.7096774193549</v>
      </c>
      <c r="I208" s="51">
        <v>0</v>
      </c>
      <c r="J208" s="12">
        <f t="shared" si="7"/>
        <v>1541.7096774193549</v>
      </c>
    </row>
    <row r="209" spans="1:10" ht="18.75" customHeight="1" x14ac:dyDescent="0.2">
      <c r="A209" s="7">
        <f t="shared" si="8"/>
        <v>188</v>
      </c>
      <c r="B209" s="45" t="s">
        <v>13</v>
      </c>
      <c r="C209" s="37">
        <v>0.4</v>
      </c>
      <c r="D209" s="9" t="s">
        <v>162</v>
      </c>
      <c r="E209" s="7">
        <v>320</v>
      </c>
      <c r="F209" s="2">
        <v>320</v>
      </c>
      <c r="G209" s="4">
        <f>(INDEX('[1]Январь 2022'!$F$6:$F$309,MATCH(B209,'[1]Январь 2022'!$C$6:$C$309,0))+INDEX('[1]Январь 2022'!$J$6:$J$309,MATCH(B209,'[1]Январь 2022'!$C$6:$C$309,0)))/0.93</f>
        <v>135.74193548387095</v>
      </c>
      <c r="H209" s="4">
        <f t="shared" si="6"/>
        <v>184.25806451612905</v>
      </c>
      <c r="I209" s="51">
        <v>0</v>
      </c>
      <c r="J209" s="12">
        <f t="shared" si="7"/>
        <v>184.25806451612905</v>
      </c>
    </row>
    <row r="210" spans="1:10" ht="18.75" customHeight="1" x14ac:dyDescent="0.2">
      <c r="A210" s="7">
        <f t="shared" si="8"/>
        <v>189</v>
      </c>
      <c r="B210" s="45" t="s">
        <v>546</v>
      </c>
      <c r="C210" s="37">
        <v>0.4</v>
      </c>
      <c r="D210" s="8" t="s">
        <v>401</v>
      </c>
      <c r="E210" s="7" t="s">
        <v>436</v>
      </c>
      <c r="F210" s="2">
        <v>1260</v>
      </c>
      <c r="G210" s="4">
        <f>(INDEX('[1]Январь 2022'!$F$6:$F$309,MATCH(B210,'[1]Январь 2022'!$C$6:$C$309,0))+INDEX('[1]Январь 2022'!$J$6:$J$309,MATCH(B210,'[1]Январь 2022'!$C$6:$C$309,0)))/0.93</f>
        <v>60.462365591397848</v>
      </c>
      <c r="H210" s="4">
        <f t="shared" si="6"/>
        <v>1199.5376344086021</v>
      </c>
      <c r="I210" s="49">
        <v>19.68</v>
      </c>
      <c r="J210" s="12">
        <f t="shared" si="7"/>
        <v>1179.8576344086021</v>
      </c>
    </row>
    <row r="211" spans="1:10" ht="18.75" customHeight="1" x14ac:dyDescent="0.2">
      <c r="A211" s="7">
        <f t="shared" si="8"/>
        <v>190</v>
      </c>
      <c r="B211" s="45" t="s">
        <v>547</v>
      </c>
      <c r="C211" s="37">
        <v>0.4</v>
      </c>
      <c r="D211" s="8" t="s">
        <v>402</v>
      </c>
      <c r="E211" s="7" t="s">
        <v>436</v>
      </c>
      <c r="F211" s="2">
        <v>1260</v>
      </c>
      <c r="G211" s="4">
        <f>(INDEX('[1]Январь 2022'!$F$6:$F$309,MATCH(B211,'[1]Январь 2022'!$C$6:$C$309,0))+INDEX('[1]Январь 2022'!$J$6:$J$309,MATCH(B211,'[1]Январь 2022'!$C$6:$C$309,0)))/0.93</f>
        <v>344</v>
      </c>
      <c r="H211" s="4">
        <f t="shared" si="6"/>
        <v>916</v>
      </c>
      <c r="I211" s="51">
        <v>0</v>
      </c>
      <c r="J211" s="12">
        <f t="shared" si="7"/>
        <v>916</v>
      </c>
    </row>
    <row r="212" spans="1:10" ht="18.75" customHeight="1" x14ac:dyDescent="0.2">
      <c r="A212" s="7">
        <f t="shared" si="8"/>
        <v>191</v>
      </c>
      <c r="B212" s="45" t="s">
        <v>548</v>
      </c>
      <c r="C212" s="37">
        <v>0.4</v>
      </c>
      <c r="D212" s="6" t="s">
        <v>365</v>
      </c>
      <c r="E212" s="7" t="s">
        <v>437</v>
      </c>
      <c r="F212" s="2">
        <v>2000</v>
      </c>
      <c r="G212" s="4">
        <f>(INDEX('[1]Январь 2022'!$F$6:$F$309,MATCH(B212,'[1]Январь 2022'!$C$6:$C$309,0))+INDEX('[1]Январь 2022'!$J$6:$J$309,MATCH(B212,'[1]Январь 2022'!$C$6:$C$309,0)))/0.93</f>
        <v>245.45161290322577</v>
      </c>
      <c r="H212" s="4">
        <f t="shared" si="6"/>
        <v>1754.5483870967741</v>
      </c>
      <c r="I212" s="49">
        <v>10.638</v>
      </c>
      <c r="J212" s="12">
        <f t="shared" si="7"/>
        <v>1743.9103870967742</v>
      </c>
    </row>
    <row r="213" spans="1:10" ht="18.75" customHeight="1" x14ac:dyDescent="0.2">
      <c r="A213" s="7">
        <f t="shared" si="8"/>
        <v>192</v>
      </c>
      <c r="B213" s="45" t="s">
        <v>126</v>
      </c>
      <c r="C213" s="37">
        <v>0.4</v>
      </c>
      <c r="D213" s="8" t="s">
        <v>403</v>
      </c>
      <c r="E213" s="7" t="s">
        <v>145</v>
      </c>
      <c r="F213" s="2">
        <v>800</v>
      </c>
      <c r="G213" s="4">
        <f>(INDEX('[1]Январь 2022'!$F$6:$F$309,MATCH(B213,'[1]Январь 2022'!$C$6:$C$309,0))+INDEX('[1]Январь 2022'!$J$6:$J$309,MATCH(B213,'[1]Январь 2022'!$C$6:$C$309,0)))/0.93</f>
        <v>190</v>
      </c>
      <c r="H213" s="4">
        <f t="shared" ref="H213:H275" si="9">F213-G213</f>
        <v>610</v>
      </c>
      <c r="I213" s="51">
        <v>0</v>
      </c>
      <c r="J213" s="12">
        <f t="shared" ref="J213:J275" si="10">H213-I213</f>
        <v>610</v>
      </c>
    </row>
    <row r="214" spans="1:10" ht="18.75" customHeight="1" x14ac:dyDescent="0.2">
      <c r="A214" s="7">
        <f t="shared" si="8"/>
        <v>193</v>
      </c>
      <c r="B214" s="45" t="s">
        <v>549</v>
      </c>
      <c r="C214" s="37">
        <v>0.4</v>
      </c>
      <c r="D214" s="8" t="s">
        <v>154</v>
      </c>
      <c r="E214" s="7">
        <v>320</v>
      </c>
      <c r="F214" s="2">
        <v>320</v>
      </c>
      <c r="G214" s="4">
        <f>(INDEX('[1]Январь 2022'!$F$6:$F$309,MATCH(B214,'[1]Январь 2022'!$C$6:$C$309,0))+INDEX('[1]Январь 2022'!$J$6:$J$309,MATCH(B214,'[1]Январь 2022'!$C$6:$C$309,0)))/0.93</f>
        <v>131.26881720430106</v>
      </c>
      <c r="H214" s="4">
        <f t="shared" si="9"/>
        <v>188.73118279569894</v>
      </c>
      <c r="I214" s="51">
        <v>0</v>
      </c>
      <c r="J214" s="12">
        <f t="shared" si="10"/>
        <v>188.73118279569894</v>
      </c>
    </row>
    <row r="215" spans="1:10" ht="18.75" customHeight="1" x14ac:dyDescent="0.2">
      <c r="A215" s="7">
        <f t="shared" si="8"/>
        <v>194</v>
      </c>
      <c r="B215" s="45" t="s">
        <v>550</v>
      </c>
      <c r="C215" s="37">
        <v>0.4</v>
      </c>
      <c r="D215" s="8" t="s">
        <v>155</v>
      </c>
      <c r="E215" s="7">
        <v>320</v>
      </c>
      <c r="F215" s="2">
        <v>320</v>
      </c>
      <c r="G215" s="4">
        <f>(INDEX('[1]Январь 2022'!$F$6:$F$309,MATCH(B215,'[1]Январь 2022'!$C$6:$C$309,0))+INDEX('[1]Январь 2022'!$J$6:$J$309,MATCH(B215,'[1]Январь 2022'!$C$6:$C$309,0)))/0.93</f>
        <v>283.26881720430106</v>
      </c>
      <c r="H215" s="4">
        <f t="shared" si="9"/>
        <v>36.731182795698942</v>
      </c>
      <c r="I215" s="51">
        <v>0</v>
      </c>
      <c r="J215" s="12">
        <f t="shared" si="10"/>
        <v>36.731182795698942</v>
      </c>
    </row>
    <row r="216" spans="1:10" ht="18.75" customHeight="1" x14ac:dyDescent="0.2">
      <c r="A216" s="7">
        <f t="shared" ref="A216:A279" si="11">A215+1</f>
        <v>195</v>
      </c>
      <c r="B216" s="45" t="s">
        <v>551</v>
      </c>
      <c r="C216" s="37">
        <v>0.4</v>
      </c>
      <c r="D216" s="8" t="s">
        <v>156</v>
      </c>
      <c r="E216" s="7" t="s">
        <v>436</v>
      </c>
      <c r="F216" s="2">
        <v>1260</v>
      </c>
      <c r="G216" s="4">
        <f>(INDEX('[1]Январь 2022'!$F$6:$F$309,MATCH(B216,'[1]Январь 2022'!$C$6:$C$309,0))+INDEX('[1]Январь 2022'!$J$6:$J$309,MATCH(B216,'[1]Январь 2022'!$C$6:$C$309,0)))/0.93</f>
        <v>320.99999999999994</v>
      </c>
      <c r="H216" s="4">
        <f t="shared" si="9"/>
        <v>939</v>
      </c>
      <c r="I216" s="51">
        <v>0</v>
      </c>
      <c r="J216" s="12">
        <f t="shared" si="10"/>
        <v>939</v>
      </c>
    </row>
    <row r="217" spans="1:10" ht="18.75" customHeight="1" x14ac:dyDescent="0.2">
      <c r="A217" s="7">
        <f t="shared" si="11"/>
        <v>196</v>
      </c>
      <c r="B217" s="45" t="s">
        <v>552</v>
      </c>
      <c r="C217" s="37">
        <v>0.4</v>
      </c>
      <c r="D217" s="8" t="s">
        <v>333</v>
      </c>
      <c r="E217" s="7">
        <v>320</v>
      </c>
      <c r="F217" s="2">
        <v>320</v>
      </c>
      <c r="G217" s="4">
        <f>(INDEX('[1]Январь 2022'!$F$6:$F$309,MATCH(B217,'[1]Январь 2022'!$C$6:$C$309,0))+INDEX('[1]Январь 2022'!$J$6:$J$309,MATCH(B217,'[1]Январь 2022'!$C$6:$C$309,0)))/0.93</f>
        <v>147.33333333333334</v>
      </c>
      <c r="H217" s="4">
        <f t="shared" si="9"/>
        <v>172.66666666666666</v>
      </c>
      <c r="I217" s="51">
        <v>0</v>
      </c>
      <c r="J217" s="12">
        <f t="shared" si="10"/>
        <v>172.66666666666666</v>
      </c>
    </row>
    <row r="218" spans="1:10" ht="18.75" customHeight="1" x14ac:dyDescent="0.2">
      <c r="A218" s="7">
        <f t="shared" si="11"/>
        <v>197</v>
      </c>
      <c r="B218" s="45" t="s">
        <v>553</v>
      </c>
      <c r="C218" s="37">
        <v>0.4</v>
      </c>
      <c r="D218" s="6" t="s">
        <v>341</v>
      </c>
      <c r="E218" s="7" t="s">
        <v>436</v>
      </c>
      <c r="F218" s="2">
        <v>1260</v>
      </c>
      <c r="G218" s="4">
        <f>(INDEX('[1]Январь 2022'!$F$6:$F$309,MATCH(B218,'[1]Январь 2022'!$C$6:$C$309,0))+INDEX('[1]Январь 2022'!$J$6:$J$309,MATCH(B218,'[1]Январь 2022'!$C$6:$C$309,0)))/0.93</f>
        <v>262.04301075268813</v>
      </c>
      <c r="H218" s="4">
        <f t="shared" si="9"/>
        <v>997.95698924731187</v>
      </c>
      <c r="I218" s="51">
        <v>0</v>
      </c>
      <c r="J218" s="12">
        <f t="shared" si="10"/>
        <v>997.95698924731187</v>
      </c>
    </row>
    <row r="219" spans="1:10" ht="18.75" customHeight="1" x14ac:dyDescent="0.2">
      <c r="A219" s="7">
        <f t="shared" si="11"/>
        <v>198</v>
      </c>
      <c r="B219" s="45" t="s">
        <v>554</v>
      </c>
      <c r="C219" s="37">
        <v>0.4</v>
      </c>
      <c r="D219" s="8" t="s">
        <v>157</v>
      </c>
      <c r="E219" s="7">
        <v>320</v>
      </c>
      <c r="F219" s="2">
        <v>320</v>
      </c>
      <c r="G219" s="4">
        <f>(INDEX('[1]Январь 2022'!$F$6:$F$309,MATCH(B219,'[1]Январь 2022'!$C$6:$C$309,0))+INDEX('[1]Январь 2022'!$J$6:$J$309,MATCH(B219,'[1]Январь 2022'!$C$6:$C$309,0)))/0.93</f>
        <v>186.10752688172045</v>
      </c>
      <c r="H219" s="4">
        <f t="shared" si="9"/>
        <v>133.89247311827955</v>
      </c>
      <c r="I219" s="51">
        <v>0</v>
      </c>
      <c r="J219" s="12">
        <f t="shared" si="10"/>
        <v>133.89247311827955</v>
      </c>
    </row>
    <row r="220" spans="1:10" ht="18.75" customHeight="1" x14ac:dyDescent="0.2">
      <c r="A220" s="7">
        <f t="shared" si="11"/>
        <v>199</v>
      </c>
      <c r="B220" s="45" t="s">
        <v>555</v>
      </c>
      <c r="C220" s="37">
        <v>0.4</v>
      </c>
      <c r="D220" s="9" t="s">
        <v>163</v>
      </c>
      <c r="E220" s="7">
        <v>400</v>
      </c>
      <c r="F220" s="2">
        <v>400</v>
      </c>
      <c r="G220" s="4">
        <f>(INDEX('[1]Январь 2022'!$F$6:$F$309,MATCH(B220,'[1]Январь 2022'!$C$6:$C$309,0))+INDEX('[1]Январь 2022'!$J$6:$J$309,MATCH(B220,'[1]Январь 2022'!$C$6:$C$309,0)))/0.93</f>
        <v>222.48387096774192</v>
      </c>
      <c r="H220" s="4">
        <f t="shared" si="9"/>
        <v>177.51612903225808</v>
      </c>
      <c r="I220" s="51">
        <v>0</v>
      </c>
      <c r="J220" s="12">
        <f t="shared" si="10"/>
        <v>177.51612903225808</v>
      </c>
    </row>
    <row r="221" spans="1:10" ht="18.75" customHeight="1" x14ac:dyDescent="0.2">
      <c r="A221" s="7">
        <f t="shared" si="11"/>
        <v>200</v>
      </c>
      <c r="B221" s="45" t="s">
        <v>556</v>
      </c>
      <c r="C221" s="37">
        <v>0.4</v>
      </c>
      <c r="D221" s="8" t="s">
        <v>404</v>
      </c>
      <c r="E221" s="7">
        <v>320</v>
      </c>
      <c r="F221" s="2">
        <v>320</v>
      </c>
      <c r="G221" s="4">
        <f>(INDEX('[1]Январь 2022'!$F$6:$F$309,MATCH(B221,'[1]Январь 2022'!$C$6:$C$309,0))+INDEX('[1]Январь 2022'!$J$6:$J$309,MATCH(B221,'[1]Январь 2022'!$C$6:$C$309,0)))/0.93</f>
        <v>127.58064516129032</v>
      </c>
      <c r="H221" s="4">
        <f t="shared" si="9"/>
        <v>192.41935483870969</v>
      </c>
      <c r="I221" s="51">
        <v>0</v>
      </c>
      <c r="J221" s="12">
        <f t="shared" si="10"/>
        <v>192.41935483870969</v>
      </c>
    </row>
    <row r="222" spans="1:10" ht="18.75" customHeight="1" x14ac:dyDescent="0.2">
      <c r="A222" s="7">
        <f t="shared" si="11"/>
        <v>201</v>
      </c>
      <c r="B222" s="45" t="s">
        <v>127</v>
      </c>
      <c r="C222" s="37">
        <v>0.4</v>
      </c>
      <c r="D222" s="8" t="s">
        <v>405</v>
      </c>
      <c r="E222" s="7">
        <v>320</v>
      </c>
      <c r="F222" s="2">
        <v>320</v>
      </c>
      <c r="G222" s="4">
        <f>(INDEX('[1]Январь 2022'!$F$6:$F$309,MATCH(B222,'[1]Январь 2022'!$C$6:$C$309,0))+INDEX('[1]Январь 2022'!$J$6:$J$309,MATCH(B222,'[1]Январь 2022'!$C$6:$C$309,0)))/0.93</f>
        <v>208.32258064516128</v>
      </c>
      <c r="H222" s="4">
        <f t="shared" si="9"/>
        <v>111.67741935483872</v>
      </c>
      <c r="I222" s="51">
        <v>0</v>
      </c>
      <c r="J222" s="12">
        <f t="shared" si="10"/>
        <v>111.67741935483872</v>
      </c>
    </row>
    <row r="223" spans="1:10" ht="18.75" customHeight="1" x14ac:dyDescent="0.2">
      <c r="A223" s="7">
        <f t="shared" si="11"/>
        <v>202</v>
      </c>
      <c r="B223" s="45" t="s">
        <v>557</v>
      </c>
      <c r="C223" s="37">
        <v>0.4</v>
      </c>
      <c r="D223" s="8" t="s">
        <v>406</v>
      </c>
      <c r="E223" s="7" t="s">
        <v>436</v>
      </c>
      <c r="F223" s="2">
        <v>1260</v>
      </c>
      <c r="G223" s="4">
        <f>(INDEX('[1]Январь 2022'!$F$6:$F$309,MATCH(B223,'[1]Январь 2022'!$C$6:$C$309,0))+INDEX('[1]Январь 2022'!$J$6:$J$309,MATCH(B223,'[1]Январь 2022'!$C$6:$C$309,0)))/0.93</f>
        <v>502.27956989247309</v>
      </c>
      <c r="H223" s="4">
        <f t="shared" si="9"/>
        <v>757.72043010752691</v>
      </c>
      <c r="I223" s="51">
        <v>0</v>
      </c>
      <c r="J223" s="12">
        <f t="shared" si="10"/>
        <v>757.72043010752691</v>
      </c>
    </row>
    <row r="224" spans="1:10" ht="18.75" customHeight="1" x14ac:dyDescent="0.2">
      <c r="A224" s="7">
        <f t="shared" si="11"/>
        <v>203</v>
      </c>
      <c r="B224" s="45" t="s">
        <v>558</v>
      </c>
      <c r="C224" s="37">
        <v>0.4</v>
      </c>
      <c r="D224" s="8" t="s">
        <v>249</v>
      </c>
      <c r="E224" s="7">
        <v>400</v>
      </c>
      <c r="F224" s="2">
        <v>400</v>
      </c>
      <c r="G224" s="4">
        <f>(INDEX('[1]Январь 2022'!$F$6:$F$309,MATCH(B224,'[1]Январь 2022'!$C$6:$C$309,0))+INDEX('[1]Январь 2022'!$J$6:$J$309,MATCH(B224,'[1]Январь 2022'!$C$6:$C$309,0)))/0.93</f>
        <v>138.01075268817203</v>
      </c>
      <c r="H224" s="4">
        <f t="shared" si="9"/>
        <v>261.98924731182797</v>
      </c>
      <c r="I224" s="51">
        <v>0</v>
      </c>
      <c r="J224" s="12">
        <f t="shared" si="10"/>
        <v>261.98924731182797</v>
      </c>
    </row>
    <row r="225" spans="1:10" ht="18.75" customHeight="1" x14ac:dyDescent="0.2">
      <c r="A225" s="7">
        <f t="shared" si="11"/>
        <v>204</v>
      </c>
      <c r="B225" s="45" t="s">
        <v>559</v>
      </c>
      <c r="C225" s="37">
        <v>0.4</v>
      </c>
      <c r="D225" s="8" t="s">
        <v>248</v>
      </c>
      <c r="E225" s="7">
        <v>320</v>
      </c>
      <c r="F225" s="2">
        <v>320</v>
      </c>
      <c r="G225" s="4">
        <f>(INDEX('[1]Январь 2022'!$F$6:$F$309,MATCH(B225,'[1]Январь 2022'!$C$6:$C$309,0))+INDEX('[1]Январь 2022'!$J$6:$J$309,MATCH(B225,'[1]Январь 2022'!$C$6:$C$309,0)))/0.93</f>
        <v>135.27956989247312</v>
      </c>
      <c r="H225" s="4">
        <f t="shared" si="9"/>
        <v>184.72043010752688</v>
      </c>
      <c r="I225" s="51">
        <v>0</v>
      </c>
      <c r="J225" s="12">
        <f t="shared" si="10"/>
        <v>184.72043010752688</v>
      </c>
    </row>
    <row r="226" spans="1:10" ht="18.75" customHeight="1" x14ac:dyDescent="0.2">
      <c r="A226" s="7">
        <f t="shared" si="11"/>
        <v>205</v>
      </c>
      <c r="B226" s="45" t="s">
        <v>560</v>
      </c>
      <c r="C226" s="37">
        <v>0.4</v>
      </c>
      <c r="D226" s="8" t="s">
        <v>251</v>
      </c>
      <c r="E226" s="7">
        <v>320</v>
      </c>
      <c r="F226" s="2">
        <v>320</v>
      </c>
      <c r="G226" s="4">
        <f>(INDEX('[1]Январь 2022'!$F$6:$F$309,MATCH(B226,'[1]Январь 2022'!$C$6:$C$309,0))+INDEX('[1]Январь 2022'!$J$6:$J$309,MATCH(B226,'[1]Январь 2022'!$C$6:$C$309,0)))/0.93</f>
        <v>180.80645161290323</v>
      </c>
      <c r="H226" s="4">
        <f t="shared" si="9"/>
        <v>139.19354838709677</v>
      </c>
      <c r="I226" s="51">
        <v>0</v>
      </c>
      <c r="J226" s="12">
        <f t="shared" si="10"/>
        <v>139.19354838709677</v>
      </c>
    </row>
    <row r="227" spans="1:10" ht="18.75" customHeight="1" x14ac:dyDescent="0.2">
      <c r="A227" s="7">
        <f t="shared" si="11"/>
        <v>206</v>
      </c>
      <c r="B227" s="45" t="s">
        <v>561</v>
      </c>
      <c r="C227" s="37">
        <v>0.4</v>
      </c>
      <c r="D227" s="8" t="s">
        <v>250</v>
      </c>
      <c r="E227" s="7">
        <v>320</v>
      </c>
      <c r="F227" s="2">
        <v>320</v>
      </c>
      <c r="G227" s="4">
        <f>(INDEX('[1]Январь 2022'!$F$6:$F$309,MATCH(B227,'[1]Январь 2022'!$C$6:$C$309,0))+INDEX('[1]Январь 2022'!$J$6:$J$309,MATCH(B227,'[1]Январь 2022'!$C$6:$C$309,0)))/0.93</f>
        <v>192.32258064516128</v>
      </c>
      <c r="H227" s="4">
        <f t="shared" si="9"/>
        <v>127.67741935483872</v>
      </c>
      <c r="I227" s="51">
        <v>0</v>
      </c>
      <c r="J227" s="12">
        <f t="shared" si="10"/>
        <v>127.67741935483872</v>
      </c>
    </row>
    <row r="228" spans="1:10" ht="18.75" customHeight="1" x14ac:dyDescent="0.2">
      <c r="A228" s="7">
        <f t="shared" si="11"/>
        <v>207</v>
      </c>
      <c r="B228" s="45" t="s">
        <v>128</v>
      </c>
      <c r="C228" s="37">
        <v>0.4</v>
      </c>
      <c r="D228" s="8" t="s">
        <v>407</v>
      </c>
      <c r="E228" s="7" t="s">
        <v>437</v>
      </c>
      <c r="F228" s="2">
        <v>2000</v>
      </c>
      <c r="G228" s="4">
        <f>(INDEX('[1]Январь 2022'!$F$6:$F$309,MATCH(B228,'[1]Январь 2022'!$C$6:$C$309,0))+INDEX('[1]Январь 2022'!$J$6:$J$309,MATCH(B228,'[1]Январь 2022'!$C$6:$C$309,0)))/0.93</f>
        <v>669.33333333333337</v>
      </c>
      <c r="H228" s="4">
        <f t="shared" si="9"/>
        <v>1330.6666666666665</v>
      </c>
      <c r="I228" s="51">
        <v>0</v>
      </c>
      <c r="J228" s="12">
        <f t="shared" si="10"/>
        <v>1330.6666666666665</v>
      </c>
    </row>
    <row r="229" spans="1:10" ht="27.75" customHeight="1" x14ac:dyDescent="0.2">
      <c r="A229" s="7">
        <f t="shared" si="11"/>
        <v>208</v>
      </c>
      <c r="B229" s="47" t="s">
        <v>442</v>
      </c>
      <c r="C229" s="37">
        <v>0.4</v>
      </c>
      <c r="D229" s="6" t="s">
        <v>616</v>
      </c>
      <c r="E229" s="10" t="s">
        <v>436</v>
      </c>
      <c r="F229" s="2">
        <v>1260</v>
      </c>
      <c r="G229" s="4">
        <f>(INDEX('[1]Январь 2022'!$F$6:$F$309,MATCH(B229,'[1]Январь 2022'!$C$6:$C$309,0))+INDEX('[1]Январь 2022'!$J$6:$J$309,MATCH(B229,'[1]Январь 2022'!$C$6:$C$309,0)))/0.93</f>
        <v>501.51612903225799</v>
      </c>
      <c r="H229" s="4">
        <f t="shared" si="9"/>
        <v>758.48387096774195</v>
      </c>
      <c r="I229" s="51">
        <v>0</v>
      </c>
      <c r="J229" s="12">
        <f t="shared" si="10"/>
        <v>758.48387096774195</v>
      </c>
    </row>
    <row r="230" spans="1:10" ht="18.75" customHeight="1" x14ac:dyDescent="0.2">
      <c r="A230" s="7">
        <f t="shared" si="11"/>
        <v>209</v>
      </c>
      <c r="B230" s="45" t="s">
        <v>562</v>
      </c>
      <c r="C230" s="37">
        <v>0.4</v>
      </c>
      <c r="D230" s="8" t="s">
        <v>408</v>
      </c>
      <c r="E230" s="7" t="s">
        <v>436</v>
      </c>
      <c r="F230" s="2">
        <v>1260</v>
      </c>
      <c r="G230" s="4">
        <f>(INDEX('[1]Январь 2022'!$F$6:$F$309,MATCH(B230,'[1]Январь 2022'!$C$6:$C$309,0))+INDEX('[1]Январь 2022'!$J$6:$J$309,MATCH(B230,'[1]Январь 2022'!$C$6:$C$309,0)))/0.93</f>
        <v>629.21505376344089</v>
      </c>
      <c r="H230" s="4">
        <f t="shared" si="9"/>
        <v>630.78494623655911</v>
      </c>
      <c r="I230" s="51">
        <v>0</v>
      </c>
      <c r="J230" s="12">
        <f t="shared" si="10"/>
        <v>630.78494623655911</v>
      </c>
    </row>
    <row r="231" spans="1:10" ht="18.75" customHeight="1" x14ac:dyDescent="0.2">
      <c r="A231" s="7">
        <f t="shared" si="11"/>
        <v>210</v>
      </c>
      <c r="B231" s="45" t="s">
        <v>129</v>
      </c>
      <c r="C231" s="37">
        <v>0.4</v>
      </c>
      <c r="D231" s="8" t="s">
        <v>409</v>
      </c>
      <c r="E231" s="7" t="s">
        <v>436</v>
      </c>
      <c r="F231" s="2">
        <v>1260</v>
      </c>
      <c r="G231" s="4">
        <f>(INDEX('[1]Январь 2022'!$F$6:$F$309,MATCH(B231,'[1]Январь 2022'!$C$6:$C$309,0))+INDEX('[1]Январь 2022'!$J$6:$J$309,MATCH(B231,'[1]Январь 2022'!$C$6:$C$309,0)))/0.93</f>
        <v>458.55913978494618</v>
      </c>
      <c r="H231" s="4">
        <f t="shared" si="9"/>
        <v>801.44086021505382</v>
      </c>
      <c r="I231" s="49">
        <v>265.95699999999999</v>
      </c>
      <c r="J231" s="12">
        <f t="shared" si="10"/>
        <v>535.48386021505382</v>
      </c>
    </row>
    <row r="232" spans="1:10" ht="18.75" customHeight="1" x14ac:dyDescent="0.2">
      <c r="A232" s="7">
        <f t="shared" si="11"/>
        <v>211</v>
      </c>
      <c r="B232" s="45" t="s">
        <v>130</v>
      </c>
      <c r="C232" s="37">
        <v>0.4</v>
      </c>
      <c r="D232" s="8" t="s">
        <v>410</v>
      </c>
      <c r="E232" s="7" t="s">
        <v>436</v>
      </c>
      <c r="F232" s="2">
        <v>1260</v>
      </c>
      <c r="G232" s="4">
        <f>(INDEX('[1]Январь 2022'!$F$6:$F$309,MATCH(B232,'[1]Январь 2022'!$C$6:$C$309,0))+INDEX('[1]Январь 2022'!$J$6:$J$309,MATCH(B232,'[1]Январь 2022'!$C$6:$C$309,0)))/0.93</f>
        <v>424.55913978494618</v>
      </c>
      <c r="H232" s="4">
        <f t="shared" si="9"/>
        <v>835.44086021505382</v>
      </c>
      <c r="I232" s="51">
        <v>0</v>
      </c>
      <c r="J232" s="12">
        <f t="shared" si="10"/>
        <v>835.44086021505382</v>
      </c>
    </row>
    <row r="233" spans="1:10" ht="18.75" customHeight="1" x14ac:dyDescent="0.2">
      <c r="A233" s="7">
        <f t="shared" si="11"/>
        <v>212</v>
      </c>
      <c r="B233" s="45" t="s">
        <v>131</v>
      </c>
      <c r="C233" s="37">
        <v>0.4</v>
      </c>
      <c r="D233" s="8" t="s">
        <v>411</v>
      </c>
      <c r="E233" s="7" t="s">
        <v>436</v>
      </c>
      <c r="F233" s="2">
        <v>1260</v>
      </c>
      <c r="G233" s="4">
        <f>(INDEX('[1]Январь 2022'!$F$6:$F$309,MATCH(B233,'[1]Январь 2022'!$C$6:$C$309,0))+INDEX('[1]Январь 2022'!$J$6:$J$309,MATCH(B233,'[1]Январь 2022'!$C$6:$C$309,0)))/0.93</f>
        <v>460.69892473118284</v>
      </c>
      <c r="H233" s="4">
        <f t="shared" si="9"/>
        <v>799.30107526881716</v>
      </c>
      <c r="I233" s="51">
        <v>0</v>
      </c>
      <c r="J233" s="12">
        <f t="shared" si="10"/>
        <v>799.30107526881716</v>
      </c>
    </row>
    <row r="234" spans="1:10" ht="18.75" customHeight="1" x14ac:dyDescent="0.2">
      <c r="A234" s="7">
        <f t="shared" si="11"/>
        <v>213</v>
      </c>
      <c r="B234" s="45" t="s">
        <v>132</v>
      </c>
      <c r="C234" s="37">
        <v>0.4</v>
      </c>
      <c r="D234" s="8" t="s">
        <v>413</v>
      </c>
      <c r="E234" s="7" t="s">
        <v>436</v>
      </c>
      <c r="F234" s="2">
        <v>1260</v>
      </c>
      <c r="G234" s="4">
        <f>(INDEX('[1]Январь 2022'!$F$6:$F$309,MATCH(B234,'[1]Январь 2022'!$C$6:$C$309,0))+INDEX('[1]Январь 2022'!$J$6:$J$309,MATCH(B234,'[1]Январь 2022'!$C$6:$C$309,0)))/0.93</f>
        <v>573.96774193548379</v>
      </c>
      <c r="H234" s="4">
        <f t="shared" si="9"/>
        <v>686.03225806451621</v>
      </c>
      <c r="I234" s="51">
        <v>0</v>
      </c>
      <c r="J234" s="12">
        <f t="shared" si="10"/>
        <v>686.03225806451621</v>
      </c>
    </row>
    <row r="235" spans="1:10" ht="18.75" customHeight="1" x14ac:dyDescent="0.2">
      <c r="A235" s="7">
        <f t="shared" si="11"/>
        <v>214</v>
      </c>
      <c r="B235" s="45" t="s">
        <v>563</v>
      </c>
      <c r="C235" s="37">
        <v>0.4</v>
      </c>
      <c r="D235" s="8" t="s">
        <v>414</v>
      </c>
      <c r="E235" s="7" t="s">
        <v>436</v>
      </c>
      <c r="F235" s="2">
        <v>1260</v>
      </c>
      <c r="G235" s="4">
        <f>(INDEX('[1]Январь 2022'!$F$6:$F$309,MATCH(B235,'[1]Январь 2022'!$C$6:$C$309,0))+INDEX('[1]Январь 2022'!$J$6:$J$309,MATCH(B235,'[1]Январь 2022'!$C$6:$C$309,0)))/0.93</f>
        <v>382.27956989247309</v>
      </c>
      <c r="H235" s="4">
        <f t="shared" si="9"/>
        <v>877.72043010752691</v>
      </c>
      <c r="I235" s="49">
        <v>4.2549999999999999</v>
      </c>
      <c r="J235" s="12">
        <f t="shared" si="10"/>
        <v>873.46543010752691</v>
      </c>
    </row>
    <row r="236" spans="1:10" ht="18.75" customHeight="1" x14ac:dyDescent="0.2">
      <c r="A236" s="7">
        <f t="shared" si="11"/>
        <v>215</v>
      </c>
      <c r="B236" s="45" t="s">
        <v>564</v>
      </c>
      <c r="C236" s="37">
        <v>0.4</v>
      </c>
      <c r="D236" s="8" t="s">
        <v>415</v>
      </c>
      <c r="E236" s="7">
        <v>320</v>
      </c>
      <c r="F236" s="2">
        <v>320</v>
      </c>
      <c r="G236" s="4">
        <f>(INDEX('[1]Январь 2022'!$F$6:$F$309,MATCH(B236,'[1]Январь 2022'!$C$6:$C$309,0))+INDEX('[1]Январь 2022'!$J$6:$J$309,MATCH(B236,'[1]Январь 2022'!$C$6:$C$309,0)))/0.93</f>
        <v>180.45161290322579</v>
      </c>
      <c r="H236" s="4">
        <f t="shared" si="9"/>
        <v>139.54838709677421</v>
      </c>
      <c r="I236" s="51">
        <v>0</v>
      </c>
      <c r="J236" s="12">
        <f t="shared" si="10"/>
        <v>139.54838709677421</v>
      </c>
    </row>
    <row r="237" spans="1:10" ht="18.75" customHeight="1" x14ac:dyDescent="0.2">
      <c r="A237" s="7">
        <f t="shared" si="11"/>
        <v>216</v>
      </c>
      <c r="B237" s="45" t="s">
        <v>61</v>
      </c>
      <c r="C237" s="37">
        <v>0.4</v>
      </c>
      <c r="D237" s="31" t="s">
        <v>294</v>
      </c>
      <c r="E237" s="7" t="s">
        <v>437</v>
      </c>
      <c r="F237" s="2">
        <v>2000</v>
      </c>
      <c r="G237" s="4">
        <f>(INDEX('[1]Январь 2022'!$F$6:$F$309,MATCH(B237,'[1]Январь 2022'!$C$6:$C$309,0))+INDEX('[1]Январь 2022'!$J$6:$J$309,MATCH(B237,'[1]Январь 2022'!$C$6:$C$309,0)))/0.93</f>
        <v>559.02150537634407</v>
      </c>
      <c r="H237" s="4">
        <f t="shared" si="9"/>
        <v>1440.9784946236559</v>
      </c>
      <c r="I237" s="49">
        <v>0.36</v>
      </c>
      <c r="J237" s="12">
        <f t="shared" si="10"/>
        <v>1440.618494623656</v>
      </c>
    </row>
    <row r="238" spans="1:10" ht="18.75" customHeight="1" x14ac:dyDescent="0.2">
      <c r="A238" s="7">
        <f t="shared" si="11"/>
        <v>217</v>
      </c>
      <c r="B238" s="45" t="s">
        <v>62</v>
      </c>
      <c r="C238" s="37">
        <v>0.4</v>
      </c>
      <c r="D238" s="31" t="s">
        <v>295</v>
      </c>
      <c r="E238" s="7" t="s">
        <v>436</v>
      </c>
      <c r="F238" s="2">
        <v>1260</v>
      </c>
      <c r="G238" s="4">
        <f>(INDEX('[1]Январь 2022'!$F$6:$F$309,MATCH(B238,'[1]Январь 2022'!$C$6:$C$309,0))+INDEX('[1]Январь 2022'!$J$6:$J$309,MATCH(B238,'[1]Январь 2022'!$C$6:$C$309,0)))/0.93</f>
        <v>739.25806451612902</v>
      </c>
      <c r="H238" s="4">
        <f t="shared" si="9"/>
        <v>520.74193548387098</v>
      </c>
      <c r="I238" s="49">
        <v>212.76599999999999</v>
      </c>
      <c r="J238" s="12">
        <f t="shared" si="10"/>
        <v>307.97593548387101</v>
      </c>
    </row>
    <row r="239" spans="1:10" ht="18.75" customHeight="1" x14ac:dyDescent="0.2">
      <c r="A239" s="7">
        <f t="shared" si="11"/>
        <v>218</v>
      </c>
      <c r="B239" s="45" t="s">
        <v>565</v>
      </c>
      <c r="C239" s="37">
        <v>0.4</v>
      </c>
      <c r="D239" s="8" t="s">
        <v>416</v>
      </c>
      <c r="E239" s="7">
        <v>400</v>
      </c>
      <c r="F239" s="2">
        <v>400</v>
      </c>
      <c r="G239" s="4">
        <f>(INDEX('[1]Январь 2022'!$F$6:$F$309,MATCH(B239,'[1]Январь 2022'!$C$6:$C$309,0))+INDEX('[1]Январь 2022'!$J$6:$J$309,MATCH(B239,'[1]Январь 2022'!$C$6:$C$309,0)))/0.93</f>
        <v>207.86021505376343</v>
      </c>
      <c r="H239" s="4">
        <f t="shared" si="9"/>
        <v>192.13978494623657</v>
      </c>
      <c r="I239" s="51">
        <v>0</v>
      </c>
      <c r="J239" s="12">
        <f t="shared" si="10"/>
        <v>192.13978494623657</v>
      </c>
    </row>
    <row r="240" spans="1:10" ht="18.75" customHeight="1" x14ac:dyDescent="0.2">
      <c r="A240" s="7">
        <f t="shared" si="11"/>
        <v>219</v>
      </c>
      <c r="B240" s="45" t="s">
        <v>63</v>
      </c>
      <c r="C240" s="37">
        <v>0.4</v>
      </c>
      <c r="D240" s="31" t="s">
        <v>296</v>
      </c>
      <c r="E240" s="7" t="s">
        <v>436</v>
      </c>
      <c r="F240" s="2">
        <v>1260</v>
      </c>
      <c r="G240" s="4">
        <f>(INDEX('[1]Январь 2022'!$F$6:$F$309,MATCH(B240,'[1]Январь 2022'!$C$6:$C$309,0))+INDEX('[1]Январь 2022'!$J$6:$J$309,MATCH(B240,'[1]Январь 2022'!$C$6:$C$309,0)))/0.93</f>
        <v>495.73118279569889</v>
      </c>
      <c r="H240" s="4">
        <f t="shared" si="9"/>
        <v>764.26881720430106</v>
      </c>
      <c r="I240" s="51">
        <v>0</v>
      </c>
      <c r="J240" s="12">
        <f t="shared" si="10"/>
        <v>764.26881720430106</v>
      </c>
    </row>
    <row r="241" spans="1:10" ht="18.75" customHeight="1" x14ac:dyDescent="0.2">
      <c r="A241" s="7">
        <f t="shared" si="11"/>
        <v>220</v>
      </c>
      <c r="B241" s="45" t="s">
        <v>63</v>
      </c>
      <c r="C241" s="37">
        <v>0.4</v>
      </c>
      <c r="D241" s="8" t="s">
        <v>417</v>
      </c>
      <c r="E241" s="7" t="s">
        <v>436</v>
      </c>
      <c r="F241" s="2">
        <v>1260</v>
      </c>
      <c r="G241" s="4">
        <f>(INDEX('[1]Январь 2022'!$F$6:$F$309,MATCH(B241,'[1]Январь 2022'!$C$6:$C$309,0))+INDEX('[1]Январь 2022'!$J$6:$J$309,MATCH(B241,'[1]Январь 2022'!$C$6:$C$309,0)))/0.93</f>
        <v>495.73118279569889</v>
      </c>
      <c r="H241" s="4">
        <f t="shared" si="9"/>
        <v>764.26881720430106</v>
      </c>
      <c r="I241" s="49">
        <v>212.76599999999999</v>
      </c>
      <c r="J241" s="12">
        <f t="shared" si="10"/>
        <v>551.5028172043011</v>
      </c>
    </row>
    <row r="242" spans="1:10" ht="18.75" customHeight="1" x14ac:dyDescent="0.2">
      <c r="A242" s="7">
        <f t="shared" si="11"/>
        <v>221</v>
      </c>
      <c r="B242" s="45" t="s">
        <v>133</v>
      </c>
      <c r="C242" s="37">
        <v>0.4</v>
      </c>
      <c r="D242" s="8" t="s">
        <v>418</v>
      </c>
      <c r="E242" s="7">
        <v>400</v>
      </c>
      <c r="F242" s="2">
        <v>400</v>
      </c>
      <c r="G242" s="4">
        <f>(INDEX('[1]Январь 2022'!$F$6:$F$309,MATCH(B242,'[1]Январь 2022'!$C$6:$C$309,0))+INDEX('[1]Январь 2022'!$J$6:$J$309,MATCH(B242,'[1]Январь 2022'!$C$6:$C$309,0)))/0.93</f>
        <v>141.81720430107524</v>
      </c>
      <c r="H242" s="4">
        <f t="shared" si="9"/>
        <v>258.18279569892479</v>
      </c>
      <c r="I242" s="51">
        <v>0</v>
      </c>
      <c r="J242" s="12">
        <f t="shared" si="10"/>
        <v>258.18279569892479</v>
      </c>
    </row>
    <row r="243" spans="1:10" ht="18.75" customHeight="1" x14ac:dyDescent="0.2">
      <c r="A243" s="7">
        <f t="shared" si="11"/>
        <v>222</v>
      </c>
      <c r="B243" s="45" t="s">
        <v>134</v>
      </c>
      <c r="C243" s="37">
        <v>0.4</v>
      </c>
      <c r="D243" s="8" t="s">
        <v>419</v>
      </c>
      <c r="E243" s="7">
        <v>400</v>
      </c>
      <c r="F243" s="2">
        <v>400</v>
      </c>
      <c r="G243" s="4">
        <f>(INDEX('[1]Январь 2022'!$F$6:$F$309,MATCH(B243,'[1]Январь 2022'!$C$6:$C$309,0))+INDEX('[1]Январь 2022'!$J$6:$J$309,MATCH(B243,'[1]Январь 2022'!$C$6:$C$309,0)))/0.93</f>
        <v>235.34408602150538</v>
      </c>
      <c r="H243" s="4">
        <f t="shared" si="9"/>
        <v>164.65591397849462</v>
      </c>
      <c r="I243" s="51">
        <v>0</v>
      </c>
      <c r="J243" s="12">
        <f t="shared" si="10"/>
        <v>164.65591397849462</v>
      </c>
    </row>
    <row r="244" spans="1:10" ht="24.75" customHeight="1" x14ac:dyDescent="0.2">
      <c r="A244" s="7">
        <f t="shared" si="11"/>
        <v>223</v>
      </c>
      <c r="B244" s="45" t="s">
        <v>135</v>
      </c>
      <c r="C244" s="37">
        <v>0.4</v>
      </c>
      <c r="D244" s="6" t="s">
        <v>617</v>
      </c>
      <c r="E244" s="7" t="s">
        <v>145</v>
      </c>
      <c r="F244" s="2">
        <v>800</v>
      </c>
      <c r="G244" s="4">
        <f>(INDEX('[1]Январь 2022'!$F$6:$F$309,MATCH(B244,'[1]Январь 2022'!$C$6:$C$309,0))+INDEX('[1]Январь 2022'!$J$6:$J$309,MATCH(B244,'[1]Январь 2022'!$C$6:$C$309,0)))/0.93</f>
        <v>80.021505376344081</v>
      </c>
      <c r="H244" s="4">
        <f t="shared" si="9"/>
        <v>719.97849462365593</v>
      </c>
      <c r="I244" s="51">
        <v>0</v>
      </c>
      <c r="J244" s="12">
        <f t="shared" si="10"/>
        <v>719.97849462365593</v>
      </c>
    </row>
    <row r="245" spans="1:10" ht="24.75" customHeight="1" x14ac:dyDescent="0.2">
      <c r="A245" s="7">
        <f t="shared" si="11"/>
        <v>224</v>
      </c>
      <c r="B245" s="45" t="s">
        <v>108</v>
      </c>
      <c r="C245" s="37">
        <v>0.4</v>
      </c>
      <c r="D245" s="6" t="s">
        <v>616</v>
      </c>
      <c r="E245" s="7" t="s">
        <v>439</v>
      </c>
      <c r="F245" s="2">
        <v>640</v>
      </c>
      <c r="G245" s="4">
        <f>(INDEX('[1]Январь 2022'!$F$6:$F$309,MATCH(B245,'[1]Январь 2022'!$C$6:$C$309,0))+INDEX('[1]Январь 2022'!$J$6:$J$309,MATCH(B245,'[1]Январь 2022'!$C$6:$C$309,0)))/0.93</f>
        <v>165.72043010752688</v>
      </c>
      <c r="H245" s="4">
        <f t="shared" si="9"/>
        <v>474.27956989247309</v>
      </c>
      <c r="I245" s="50">
        <v>23.936</v>
      </c>
      <c r="J245" s="12">
        <f t="shared" si="10"/>
        <v>450.34356989247311</v>
      </c>
    </row>
    <row r="246" spans="1:10" ht="18.75" customHeight="1" x14ac:dyDescent="0.2">
      <c r="A246" s="7">
        <f t="shared" si="11"/>
        <v>225</v>
      </c>
      <c r="B246" s="45" t="s">
        <v>566</v>
      </c>
      <c r="C246" s="37">
        <v>0.4</v>
      </c>
      <c r="D246" s="8" t="s">
        <v>420</v>
      </c>
      <c r="E246" s="7" t="s">
        <v>145</v>
      </c>
      <c r="F246" s="2">
        <v>800</v>
      </c>
      <c r="G246" s="4">
        <f>(INDEX('[1]Январь 2022'!$F$6:$F$309,MATCH(B246,'[1]Январь 2022'!$C$6:$C$309,0))+INDEX('[1]Январь 2022'!$J$6:$J$309,MATCH(B246,'[1]Январь 2022'!$C$6:$C$309,0)))/0.93</f>
        <v>223.89247311827955</v>
      </c>
      <c r="H246" s="4">
        <f t="shared" si="9"/>
        <v>576.10752688172045</v>
      </c>
      <c r="I246" s="50">
        <v>80.69</v>
      </c>
      <c r="J246" s="12">
        <f t="shared" si="10"/>
        <v>495.41752688172045</v>
      </c>
    </row>
    <row r="247" spans="1:10" ht="18.75" customHeight="1" x14ac:dyDescent="0.2">
      <c r="A247" s="7">
        <f t="shared" si="11"/>
        <v>226</v>
      </c>
      <c r="B247" s="45" t="s">
        <v>567</v>
      </c>
      <c r="C247" s="37">
        <v>0.4</v>
      </c>
      <c r="D247" s="8" t="s">
        <v>421</v>
      </c>
      <c r="E247" s="7">
        <v>400</v>
      </c>
      <c r="F247" s="2">
        <v>400</v>
      </c>
      <c r="G247" s="4">
        <f>(INDEX('[1]Январь 2022'!$F$6:$F$309,MATCH(B247,'[1]Январь 2022'!$C$6:$C$309,0))+INDEX('[1]Январь 2022'!$J$6:$J$309,MATCH(B247,'[1]Январь 2022'!$C$6:$C$309,0)))/0.93</f>
        <v>85.559139784946225</v>
      </c>
      <c r="H247" s="4">
        <f t="shared" si="9"/>
        <v>314.44086021505376</v>
      </c>
      <c r="I247" s="51">
        <v>0</v>
      </c>
      <c r="J247" s="12">
        <f t="shared" si="10"/>
        <v>314.44086021505376</v>
      </c>
    </row>
    <row r="248" spans="1:10" ht="18.75" customHeight="1" x14ac:dyDescent="0.2">
      <c r="A248" s="7">
        <f t="shared" si="11"/>
        <v>227</v>
      </c>
      <c r="B248" s="45" t="s">
        <v>136</v>
      </c>
      <c r="C248" s="37">
        <v>0.4</v>
      </c>
      <c r="D248" s="8" t="s">
        <v>422</v>
      </c>
      <c r="E248" s="7" t="s">
        <v>437</v>
      </c>
      <c r="F248" s="2">
        <v>2000</v>
      </c>
      <c r="G248" s="4">
        <f>(INDEX('[1]Январь 2022'!$F$6:$F$309,MATCH(B248,'[1]Январь 2022'!$C$6:$C$309,0))+INDEX('[1]Январь 2022'!$J$6:$J$309,MATCH(B248,'[1]Январь 2022'!$C$6:$C$309,0)))/0.93</f>
        <v>266.08602150537632</v>
      </c>
      <c r="H248" s="4">
        <f t="shared" si="9"/>
        <v>1733.9139784946237</v>
      </c>
      <c r="I248" s="51">
        <v>0</v>
      </c>
      <c r="J248" s="12">
        <f t="shared" si="10"/>
        <v>1733.9139784946237</v>
      </c>
    </row>
    <row r="249" spans="1:10" ht="18.75" customHeight="1" x14ac:dyDescent="0.2">
      <c r="A249" s="7">
        <f t="shared" si="11"/>
        <v>228</v>
      </c>
      <c r="B249" s="45" t="s">
        <v>137</v>
      </c>
      <c r="C249" s="37">
        <v>0.4</v>
      </c>
      <c r="D249" s="8" t="s">
        <v>423</v>
      </c>
      <c r="E249" s="7" t="s">
        <v>436</v>
      </c>
      <c r="F249" s="2">
        <v>1260</v>
      </c>
      <c r="G249" s="4">
        <f>(INDEX('[1]Январь 2022'!$F$6:$F$309,MATCH(B249,'[1]Январь 2022'!$C$6:$C$309,0))+INDEX('[1]Январь 2022'!$J$6:$J$309,MATCH(B249,'[1]Январь 2022'!$C$6:$C$309,0)))/0.93</f>
        <v>429.79569892473114</v>
      </c>
      <c r="H249" s="4">
        <f t="shared" si="9"/>
        <v>830.20430107526886</v>
      </c>
      <c r="I249" s="51">
        <v>0</v>
      </c>
      <c r="J249" s="12">
        <f t="shared" si="10"/>
        <v>830.20430107526886</v>
      </c>
    </row>
    <row r="250" spans="1:10" ht="18.75" customHeight="1" x14ac:dyDescent="0.2">
      <c r="A250" s="7">
        <f t="shared" si="11"/>
        <v>229</v>
      </c>
      <c r="B250" s="45" t="s">
        <v>568</v>
      </c>
      <c r="C250" s="37">
        <v>0.4</v>
      </c>
      <c r="D250" s="8" t="s">
        <v>424</v>
      </c>
      <c r="E250" s="7" t="s">
        <v>436</v>
      </c>
      <c r="F250" s="2">
        <v>1260</v>
      </c>
      <c r="G250" s="4">
        <f>(INDEX('[1]Январь 2022'!$F$6:$F$309,MATCH(B250,'[1]Январь 2022'!$C$6:$C$309,0))+INDEX('[1]Январь 2022'!$J$6:$J$309,MATCH(B250,'[1]Январь 2022'!$C$6:$C$309,0)))/0.93</f>
        <v>462.93548387096769</v>
      </c>
      <c r="H250" s="4">
        <f t="shared" si="9"/>
        <v>797.06451612903231</v>
      </c>
      <c r="I250" s="49">
        <v>28.72</v>
      </c>
      <c r="J250" s="12">
        <f t="shared" si="10"/>
        <v>768.34451612903229</v>
      </c>
    </row>
    <row r="251" spans="1:10" ht="18.75" customHeight="1" x14ac:dyDescent="0.2">
      <c r="A251" s="7">
        <f t="shared" si="11"/>
        <v>230</v>
      </c>
      <c r="B251" s="45" t="s">
        <v>569</v>
      </c>
      <c r="C251" s="37">
        <v>0.4</v>
      </c>
      <c r="D251" s="31" t="s">
        <v>284</v>
      </c>
      <c r="E251" s="7">
        <v>630</v>
      </c>
      <c r="F251" s="2">
        <v>630</v>
      </c>
      <c r="G251" s="4">
        <f>(INDEX('[1]Январь 2022'!$F$6:$F$309,MATCH(B251,'[1]Январь 2022'!$C$6:$C$309,0))+INDEX('[1]Январь 2022'!$J$6:$J$309,MATCH(B251,'[1]Январь 2022'!$C$6:$C$309,0)))/0.93</f>
        <v>272.92473118279565</v>
      </c>
      <c r="H251" s="4">
        <f t="shared" si="9"/>
        <v>357.07526881720435</v>
      </c>
      <c r="I251" s="51">
        <v>0</v>
      </c>
      <c r="J251" s="12">
        <f t="shared" si="10"/>
        <v>357.07526881720435</v>
      </c>
    </row>
    <row r="252" spans="1:10" ht="18.75" customHeight="1" x14ac:dyDescent="0.2">
      <c r="A252" s="7">
        <f t="shared" si="11"/>
        <v>231</v>
      </c>
      <c r="B252" s="45" t="s">
        <v>64</v>
      </c>
      <c r="C252" s="37">
        <v>0.4</v>
      </c>
      <c r="D252" s="31" t="s">
        <v>285</v>
      </c>
      <c r="E252" s="7">
        <v>400</v>
      </c>
      <c r="F252" s="2">
        <v>400</v>
      </c>
      <c r="G252" s="4">
        <f>(INDEX('[1]Январь 2022'!$F$6:$F$309,MATCH(B252,'[1]Январь 2022'!$C$6:$C$309,0))+INDEX('[1]Январь 2022'!$J$6:$J$309,MATCH(B252,'[1]Январь 2022'!$C$6:$C$309,0)))/0.93</f>
        <v>152.76344086021504</v>
      </c>
      <c r="H252" s="4">
        <f t="shared" si="9"/>
        <v>247.23655913978496</v>
      </c>
      <c r="I252" s="51">
        <v>0</v>
      </c>
      <c r="J252" s="12">
        <f t="shared" si="10"/>
        <v>247.23655913978496</v>
      </c>
    </row>
    <row r="253" spans="1:10" ht="18.75" customHeight="1" x14ac:dyDescent="0.2">
      <c r="A253" s="7">
        <f t="shared" si="11"/>
        <v>232</v>
      </c>
      <c r="B253" s="45" t="s">
        <v>65</v>
      </c>
      <c r="C253" s="37">
        <v>0.4</v>
      </c>
      <c r="D253" s="31" t="s">
        <v>286</v>
      </c>
      <c r="E253" s="7">
        <v>400</v>
      </c>
      <c r="F253" s="2">
        <v>400</v>
      </c>
      <c r="G253" s="4">
        <f>(INDEX('[1]Январь 2022'!$F$6:$F$309,MATCH(B253,'[1]Январь 2022'!$C$6:$C$309,0))+INDEX('[1]Январь 2022'!$J$6:$J$309,MATCH(B253,'[1]Январь 2022'!$C$6:$C$309,0)))/0.93</f>
        <v>153.64516129032256</v>
      </c>
      <c r="H253" s="4">
        <f t="shared" si="9"/>
        <v>246.35483870967744</v>
      </c>
      <c r="I253" s="51">
        <v>0</v>
      </c>
      <c r="J253" s="12">
        <f t="shared" si="10"/>
        <v>246.35483870967744</v>
      </c>
    </row>
    <row r="254" spans="1:10" ht="18.75" customHeight="1" x14ac:dyDescent="0.2">
      <c r="A254" s="7">
        <f t="shared" si="11"/>
        <v>233</v>
      </c>
      <c r="B254" s="45" t="s">
        <v>66</v>
      </c>
      <c r="C254" s="37">
        <v>0.4</v>
      </c>
      <c r="D254" s="31" t="s">
        <v>287</v>
      </c>
      <c r="E254" s="7">
        <v>400</v>
      </c>
      <c r="F254" s="2">
        <v>400</v>
      </c>
      <c r="G254" s="4">
        <f>(INDEX('[1]Январь 2022'!$F$6:$F$309,MATCH(B254,'[1]Январь 2022'!$C$6:$C$309,0))+INDEX('[1]Январь 2022'!$J$6:$J$309,MATCH(B254,'[1]Январь 2022'!$C$6:$C$309,0)))/0.93</f>
        <v>113.41935483870968</v>
      </c>
      <c r="H254" s="4">
        <f t="shared" si="9"/>
        <v>286.58064516129031</v>
      </c>
      <c r="I254" s="49">
        <v>63.829000000000001</v>
      </c>
      <c r="J254" s="12">
        <f t="shared" si="10"/>
        <v>222.7516451612903</v>
      </c>
    </row>
    <row r="255" spans="1:10" ht="18.75" customHeight="1" x14ac:dyDescent="0.2">
      <c r="A255" s="7">
        <f t="shared" si="11"/>
        <v>234</v>
      </c>
      <c r="B255" s="45" t="s">
        <v>67</v>
      </c>
      <c r="C255" s="37">
        <v>0.4</v>
      </c>
      <c r="D255" s="31" t="s">
        <v>288</v>
      </c>
      <c r="E255" s="7">
        <v>400</v>
      </c>
      <c r="F255" s="2">
        <v>400</v>
      </c>
      <c r="G255" s="4">
        <f>(INDEX('[1]Январь 2022'!$F$6:$F$309,MATCH(B255,'[1]Январь 2022'!$C$6:$C$309,0))+INDEX('[1]Январь 2022'!$J$6:$J$309,MATCH(B255,'[1]Январь 2022'!$C$6:$C$309,0)))/0.93</f>
        <v>236.13978494623657</v>
      </c>
      <c r="H255" s="4">
        <f t="shared" si="9"/>
        <v>163.86021505376343</v>
      </c>
      <c r="I255" s="51">
        <v>0</v>
      </c>
      <c r="J255" s="12">
        <f t="shared" si="10"/>
        <v>163.86021505376343</v>
      </c>
    </row>
    <row r="256" spans="1:10" ht="18.75" customHeight="1" x14ac:dyDescent="0.2">
      <c r="A256" s="7">
        <f t="shared" si="11"/>
        <v>235</v>
      </c>
      <c r="B256" s="45" t="s">
        <v>68</v>
      </c>
      <c r="C256" s="37">
        <v>0.4</v>
      </c>
      <c r="D256" s="31" t="s">
        <v>289</v>
      </c>
      <c r="E256" s="7">
        <v>400</v>
      </c>
      <c r="F256" s="2">
        <v>400</v>
      </c>
      <c r="G256" s="4">
        <f>(INDEX('[1]Январь 2022'!$F$6:$F$309,MATCH(B256,'[1]Январь 2022'!$C$6:$C$309,0))+INDEX('[1]Январь 2022'!$J$6:$J$309,MATCH(B256,'[1]Январь 2022'!$C$6:$C$309,0)))/0.93</f>
        <v>199.6021505376344</v>
      </c>
      <c r="H256" s="4">
        <f t="shared" si="9"/>
        <v>200.3978494623656</v>
      </c>
      <c r="I256" s="49">
        <v>10.638</v>
      </c>
      <c r="J256" s="12">
        <f t="shared" si="10"/>
        <v>189.75984946236559</v>
      </c>
    </row>
    <row r="257" spans="1:10" ht="18.75" customHeight="1" x14ac:dyDescent="0.2">
      <c r="A257" s="7">
        <f t="shared" si="11"/>
        <v>236</v>
      </c>
      <c r="B257" s="45" t="s">
        <v>69</v>
      </c>
      <c r="C257" s="37">
        <v>0.4</v>
      </c>
      <c r="D257" s="31" t="s">
        <v>290</v>
      </c>
      <c r="E257" s="7">
        <v>400</v>
      </c>
      <c r="F257" s="2">
        <v>400</v>
      </c>
      <c r="G257" s="4">
        <f>(INDEX('[1]Январь 2022'!$F$6:$F$309,MATCH(B257,'[1]Январь 2022'!$C$6:$C$309,0))+INDEX('[1]Январь 2022'!$J$6:$J$309,MATCH(B257,'[1]Январь 2022'!$C$6:$C$309,0)))/0.93</f>
        <v>170.75268817204301</v>
      </c>
      <c r="H257" s="4">
        <f t="shared" si="9"/>
        <v>229.24731182795699</v>
      </c>
      <c r="I257" s="51">
        <v>0</v>
      </c>
      <c r="J257" s="12">
        <f t="shared" si="10"/>
        <v>229.24731182795699</v>
      </c>
    </row>
    <row r="258" spans="1:10" ht="18.75" customHeight="1" x14ac:dyDescent="0.2">
      <c r="A258" s="7">
        <f t="shared" si="11"/>
        <v>237</v>
      </c>
      <c r="B258" s="45" t="s">
        <v>70</v>
      </c>
      <c r="C258" s="37">
        <v>0.4</v>
      </c>
      <c r="D258" s="31" t="s">
        <v>291</v>
      </c>
      <c r="E258" s="7">
        <v>400</v>
      </c>
      <c r="F258" s="2">
        <v>400</v>
      </c>
      <c r="G258" s="4">
        <f>(INDEX('[1]Январь 2022'!$F$6:$F$309,MATCH(B258,'[1]Январь 2022'!$C$6:$C$309,0))+INDEX('[1]Январь 2022'!$J$6:$J$309,MATCH(B258,'[1]Январь 2022'!$C$6:$C$309,0)))/0.93</f>
        <v>68.311827956989248</v>
      </c>
      <c r="H258" s="4">
        <f t="shared" si="9"/>
        <v>331.68817204301075</v>
      </c>
      <c r="I258" s="51">
        <v>0</v>
      </c>
      <c r="J258" s="12">
        <f t="shared" si="10"/>
        <v>331.68817204301075</v>
      </c>
    </row>
    <row r="259" spans="1:10" ht="18.75" customHeight="1" x14ac:dyDescent="0.2">
      <c r="A259" s="7">
        <f t="shared" si="11"/>
        <v>238</v>
      </c>
      <c r="B259" s="45" t="s">
        <v>71</v>
      </c>
      <c r="C259" s="37">
        <v>0.4</v>
      </c>
      <c r="D259" s="31" t="s">
        <v>292</v>
      </c>
      <c r="E259" s="7">
        <v>400</v>
      </c>
      <c r="F259" s="2">
        <v>400</v>
      </c>
      <c r="G259" s="4">
        <f>(INDEX('[1]Январь 2022'!$F$6:$F$309,MATCH(B259,'[1]Январь 2022'!$C$6:$C$309,0))+INDEX('[1]Январь 2022'!$J$6:$J$309,MATCH(B259,'[1]Январь 2022'!$C$6:$C$309,0)))/0.93</f>
        <v>137.04301075268816</v>
      </c>
      <c r="H259" s="4">
        <f t="shared" si="9"/>
        <v>262.95698924731187</v>
      </c>
      <c r="I259" s="51">
        <v>0</v>
      </c>
      <c r="J259" s="12">
        <f t="shared" si="10"/>
        <v>262.95698924731187</v>
      </c>
    </row>
    <row r="260" spans="1:10" ht="18.75" customHeight="1" x14ac:dyDescent="0.2">
      <c r="A260" s="7">
        <f t="shared" si="11"/>
        <v>239</v>
      </c>
      <c r="B260" s="45" t="s">
        <v>570</v>
      </c>
      <c r="C260" s="37">
        <v>0.4</v>
      </c>
      <c r="D260" s="31" t="s">
        <v>293</v>
      </c>
      <c r="E260" s="7">
        <v>400</v>
      </c>
      <c r="F260" s="2">
        <v>400</v>
      </c>
      <c r="G260" s="4">
        <f>(INDEX('[1]Январь 2022'!$F$6:$F$309,MATCH(B260,'[1]Январь 2022'!$C$6:$C$309,0))+INDEX('[1]Январь 2022'!$J$6:$J$309,MATCH(B260,'[1]Январь 2022'!$C$6:$C$309,0)))/0.93</f>
        <v>176.49462365591395</v>
      </c>
      <c r="H260" s="4">
        <f t="shared" si="9"/>
        <v>223.50537634408605</v>
      </c>
      <c r="I260" s="51">
        <v>0</v>
      </c>
      <c r="J260" s="12">
        <f t="shared" si="10"/>
        <v>223.50537634408605</v>
      </c>
    </row>
    <row r="261" spans="1:10" ht="18.75" customHeight="1" x14ac:dyDescent="0.2">
      <c r="A261" s="7">
        <f t="shared" si="11"/>
        <v>240</v>
      </c>
      <c r="B261" s="45" t="s">
        <v>35</v>
      </c>
      <c r="C261" s="37">
        <v>0.4</v>
      </c>
      <c r="D261" s="8" t="s">
        <v>210</v>
      </c>
      <c r="E261" s="7">
        <v>320</v>
      </c>
      <c r="F261" s="2">
        <v>320</v>
      </c>
      <c r="G261" s="4">
        <f>(INDEX('[1]Январь 2022'!$F$6:$F$309,MATCH(B261,'[1]Январь 2022'!$C$6:$C$309,0))+INDEX('[1]Январь 2022'!$J$6:$J$309,MATCH(B261,'[1]Январь 2022'!$C$6:$C$309,0)))/0.93</f>
        <v>244.67741935483872</v>
      </c>
      <c r="H261" s="4">
        <f t="shared" si="9"/>
        <v>75.322580645161281</v>
      </c>
      <c r="I261" s="51">
        <v>0</v>
      </c>
      <c r="J261" s="12">
        <f t="shared" si="10"/>
        <v>75.322580645161281</v>
      </c>
    </row>
    <row r="262" spans="1:10" ht="18.75" customHeight="1" x14ac:dyDescent="0.2">
      <c r="A262" s="7">
        <f t="shared" si="11"/>
        <v>241</v>
      </c>
      <c r="B262" s="45" t="s">
        <v>36</v>
      </c>
      <c r="C262" s="37">
        <v>0.4</v>
      </c>
      <c r="D262" s="8" t="s">
        <v>211</v>
      </c>
      <c r="E262" s="7">
        <v>400</v>
      </c>
      <c r="F262" s="2">
        <v>400</v>
      </c>
      <c r="G262" s="4">
        <f>(INDEX('[1]Январь 2022'!$F$6:$F$309,MATCH(B262,'[1]Январь 2022'!$C$6:$C$309,0))+INDEX('[1]Январь 2022'!$J$6:$J$309,MATCH(B262,'[1]Январь 2022'!$C$6:$C$309,0)))/0.93</f>
        <v>163.19354838709677</v>
      </c>
      <c r="H262" s="4">
        <f t="shared" si="9"/>
        <v>236.80645161290323</v>
      </c>
      <c r="I262" s="51">
        <v>0</v>
      </c>
      <c r="J262" s="12">
        <f t="shared" si="10"/>
        <v>236.80645161290323</v>
      </c>
    </row>
    <row r="263" spans="1:10" ht="18.75" customHeight="1" x14ac:dyDescent="0.2">
      <c r="A263" s="7">
        <f t="shared" si="11"/>
        <v>242</v>
      </c>
      <c r="B263" s="45" t="s">
        <v>37</v>
      </c>
      <c r="C263" s="37">
        <v>0.4</v>
      </c>
      <c r="D263" s="8" t="s">
        <v>212</v>
      </c>
      <c r="E263" s="7">
        <v>630</v>
      </c>
      <c r="F263" s="2">
        <v>630</v>
      </c>
      <c r="G263" s="4">
        <f>(INDEX('[1]Январь 2022'!$F$6:$F$309,MATCH(B263,'[1]Январь 2022'!$C$6:$C$309,0))+INDEX('[1]Январь 2022'!$J$6:$J$309,MATCH(B263,'[1]Январь 2022'!$C$6:$C$309,0)))/0.93</f>
        <v>381.6236559139785</v>
      </c>
      <c r="H263" s="4">
        <f t="shared" si="9"/>
        <v>248.3763440860215</v>
      </c>
      <c r="I263" s="51">
        <v>0</v>
      </c>
      <c r="J263" s="12">
        <f t="shared" si="10"/>
        <v>248.3763440860215</v>
      </c>
    </row>
    <row r="264" spans="1:10" ht="18.75" customHeight="1" x14ac:dyDescent="0.2">
      <c r="A264" s="7">
        <f t="shared" si="11"/>
        <v>243</v>
      </c>
      <c r="B264" s="45" t="s">
        <v>38</v>
      </c>
      <c r="C264" s="37">
        <v>0.4</v>
      </c>
      <c r="D264" s="8" t="s">
        <v>213</v>
      </c>
      <c r="E264" s="7">
        <v>320</v>
      </c>
      <c r="F264" s="2">
        <v>320</v>
      </c>
      <c r="G264" s="4">
        <f>(INDEX('[1]Январь 2022'!$F$6:$F$309,MATCH(B264,'[1]Январь 2022'!$C$6:$C$309,0))+INDEX('[1]Январь 2022'!$J$6:$J$309,MATCH(B264,'[1]Январь 2022'!$C$6:$C$309,0)))/0.93</f>
        <v>261.43010752688173</v>
      </c>
      <c r="H264" s="4">
        <f t="shared" si="9"/>
        <v>58.569892473118273</v>
      </c>
      <c r="I264" s="51">
        <v>0</v>
      </c>
      <c r="J264" s="12">
        <f t="shared" si="10"/>
        <v>58.569892473118273</v>
      </c>
    </row>
    <row r="265" spans="1:10" ht="18.75" customHeight="1" x14ac:dyDescent="0.2">
      <c r="A265" s="7">
        <f t="shared" si="11"/>
        <v>244</v>
      </c>
      <c r="B265" s="45" t="s">
        <v>39</v>
      </c>
      <c r="C265" s="37">
        <v>0.4</v>
      </c>
      <c r="D265" s="8" t="s">
        <v>214</v>
      </c>
      <c r="E265" s="7">
        <v>320</v>
      </c>
      <c r="F265" s="2">
        <v>320</v>
      </c>
      <c r="G265" s="4">
        <f>(INDEX('[1]Январь 2022'!$F$6:$F$309,MATCH(B265,'[1]Январь 2022'!$C$6:$C$309,0))+INDEX('[1]Январь 2022'!$J$6:$J$309,MATCH(B265,'[1]Январь 2022'!$C$6:$C$309,0)))/0.93</f>
        <v>155.35483870967741</v>
      </c>
      <c r="H265" s="4">
        <f t="shared" si="9"/>
        <v>164.64516129032259</v>
      </c>
      <c r="I265" s="51">
        <v>0</v>
      </c>
      <c r="J265" s="12">
        <f t="shared" si="10"/>
        <v>164.64516129032259</v>
      </c>
    </row>
    <row r="266" spans="1:10" ht="18.75" customHeight="1" x14ac:dyDescent="0.2">
      <c r="A266" s="7">
        <f t="shared" si="11"/>
        <v>245</v>
      </c>
      <c r="B266" s="45" t="s">
        <v>40</v>
      </c>
      <c r="C266" s="37">
        <v>0.4</v>
      </c>
      <c r="D266" s="8" t="s">
        <v>215</v>
      </c>
      <c r="E266" s="7">
        <v>630</v>
      </c>
      <c r="F266" s="2">
        <v>630</v>
      </c>
      <c r="G266" s="4">
        <f>(INDEX('[1]Январь 2022'!$F$6:$F$309,MATCH(B266,'[1]Январь 2022'!$C$6:$C$309,0))+INDEX('[1]Январь 2022'!$J$6:$J$309,MATCH(B266,'[1]Январь 2022'!$C$6:$C$309,0)))/0.93</f>
        <v>254.15053763440861</v>
      </c>
      <c r="H266" s="4">
        <f t="shared" si="9"/>
        <v>375.84946236559142</v>
      </c>
      <c r="I266" s="51">
        <v>0</v>
      </c>
      <c r="J266" s="12">
        <f t="shared" si="10"/>
        <v>375.84946236559142</v>
      </c>
    </row>
    <row r="267" spans="1:10" ht="18.75" customHeight="1" x14ac:dyDescent="0.2">
      <c r="A267" s="7">
        <f t="shared" si="11"/>
        <v>246</v>
      </c>
      <c r="B267" s="45" t="s">
        <v>41</v>
      </c>
      <c r="C267" s="37">
        <v>0.4</v>
      </c>
      <c r="D267" s="8" t="s">
        <v>216</v>
      </c>
      <c r="E267" s="7">
        <v>320</v>
      </c>
      <c r="F267" s="2">
        <v>320</v>
      </c>
      <c r="G267" s="4">
        <f>(INDEX('[1]Январь 2022'!$F$6:$F$309,MATCH(B267,'[1]Январь 2022'!$C$6:$C$309,0))+INDEX('[1]Январь 2022'!$J$6:$J$309,MATCH(B267,'[1]Январь 2022'!$C$6:$C$309,0)))/0.93</f>
        <v>197.53763440860214</v>
      </c>
      <c r="H267" s="4">
        <f t="shared" si="9"/>
        <v>122.46236559139786</v>
      </c>
      <c r="I267" s="51">
        <v>0</v>
      </c>
      <c r="J267" s="12">
        <f t="shared" si="10"/>
        <v>122.46236559139786</v>
      </c>
    </row>
    <row r="268" spans="1:10" ht="18.75" customHeight="1" x14ac:dyDescent="0.2">
      <c r="A268" s="7">
        <f t="shared" si="11"/>
        <v>247</v>
      </c>
      <c r="B268" s="45" t="s">
        <v>42</v>
      </c>
      <c r="C268" s="37">
        <v>0.4</v>
      </c>
      <c r="D268" s="8" t="s">
        <v>217</v>
      </c>
      <c r="E268" s="7">
        <v>400</v>
      </c>
      <c r="F268" s="2">
        <v>400</v>
      </c>
      <c r="G268" s="4">
        <f>(INDEX('[1]Январь 2022'!$F$6:$F$309,MATCH(B268,'[1]Январь 2022'!$C$6:$C$309,0))+INDEX('[1]Январь 2022'!$J$6:$J$309,MATCH(B268,'[1]Январь 2022'!$C$6:$C$309,0)))/0.93</f>
        <v>338.31182795698925</v>
      </c>
      <c r="H268" s="4">
        <f t="shared" si="9"/>
        <v>61.688172043010752</v>
      </c>
      <c r="I268" s="51">
        <v>0</v>
      </c>
      <c r="J268" s="12">
        <f t="shared" si="10"/>
        <v>61.688172043010752</v>
      </c>
    </row>
    <row r="269" spans="1:10" ht="18.75" customHeight="1" x14ac:dyDescent="0.2">
      <c r="A269" s="7">
        <f t="shared" si="11"/>
        <v>248</v>
      </c>
      <c r="B269" s="45" t="s">
        <v>43</v>
      </c>
      <c r="C269" s="37">
        <v>0.4</v>
      </c>
      <c r="D269" s="8" t="s">
        <v>218</v>
      </c>
      <c r="E269" s="7">
        <v>630</v>
      </c>
      <c r="F269" s="2">
        <v>630</v>
      </c>
      <c r="G269" s="4">
        <f>(INDEX('[1]Январь 2022'!$F$6:$F$309,MATCH(B269,'[1]Январь 2022'!$C$6:$C$309,0))+INDEX('[1]Январь 2022'!$J$6:$J$309,MATCH(B269,'[1]Январь 2022'!$C$6:$C$309,0)))/0.93</f>
        <v>304.09677419354836</v>
      </c>
      <c r="H269" s="4">
        <f t="shared" si="9"/>
        <v>325.90322580645164</v>
      </c>
      <c r="I269" s="51">
        <v>8.51</v>
      </c>
      <c r="J269" s="12">
        <f t="shared" si="10"/>
        <v>317.39322580645165</v>
      </c>
    </row>
    <row r="270" spans="1:10" ht="18.75" customHeight="1" x14ac:dyDescent="0.2">
      <c r="A270" s="7">
        <f t="shared" si="11"/>
        <v>249</v>
      </c>
      <c r="B270" s="45" t="s">
        <v>44</v>
      </c>
      <c r="C270" s="37">
        <v>0.4</v>
      </c>
      <c r="D270" s="8" t="s">
        <v>219</v>
      </c>
      <c r="E270" s="7">
        <v>630</v>
      </c>
      <c r="F270" s="2">
        <v>630</v>
      </c>
      <c r="G270" s="4">
        <f>(INDEX('[1]Январь 2022'!$F$6:$F$309,MATCH(B270,'[1]Январь 2022'!$C$6:$C$309,0))+INDEX('[1]Январь 2022'!$J$6:$J$309,MATCH(B270,'[1]Январь 2022'!$C$6:$C$309,0)))/0.93</f>
        <v>347.34408602150535</v>
      </c>
      <c r="H270" s="4">
        <f t="shared" si="9"/>
        <v>282.65591397849465</v>
      </c>
      <c r="I270" s="51">
        <v>0</v>
      </c>
      <c r="J270" s="12">
        <f t="shared" si="10"/>
        <v>282.65591397849465</v>
      </c>
    </row>
    <row r="271" spans="1:10" ht="18.75" customHeight="1" x14ac:dyDescent="0.2">
      <c r="A271" s="7">
        <f t="shared" si="11"/>
        <v>250</v>
      </c>
      <c r="B271" s="45" t="s">
        <v>45</v>
      </c>
      <c r="C271" s="37">
        <v>0.4</v>
      </c>
      <c r="D271" s="8" t="s">
        <v>220</v>
      </c>
      <c r="E271" s="7">
        <v>320</v>
      </c>
      <c r="F271" s="2">
        <v>320</v>
      </c>
      <c r="G271" s="4">
        <f>(INDEX('[1]Январь 2022'!$F$6:$F$309,MATCH(B271,'[1]Январь 2022'!$C$6:$C$309,0))+INDEX('[1]Январь 2022'!$J$6:$J$309,MATCH(B271,'[1]Январь 2022'!$C$6:$C$309,0)))/0.93</f>
        <v>149.13978494623655</v>
      </c>
      <c r="H271" s="4">
        <f t="shared" si="9"/>
        <v>170.86021505376345</v>
      </c>
      <c r="I271" s="51">
        <v>0</v>
      </c>
      <c r="J271" s="12">
        <f t="shared" si="10"/>
        <v>170.86021505376345</v>
      </c>
    </row>
    <row r="272" spans="1:10" ht="18.75" customHeight="1" x14ac:dyDescent="0.2">
      <c r="A272" s="7">
        <f t="shared" si="11"/>
        <v>251</v>
      </c>
      <c r="B272" s="45" t="s">
        <v>46</v>
      </c>
      <c r="C272" s="37">
        <v>0.4</v>
      </c>
      <c r="D272" s="8" t="s">
        <v>221</v>
      </c>
      <c r="E272" s="7">
        <v>400</v>
      </c>
      <c r="F272" s="2">
        <v>400</v>
      </c>
      <c r="G272" s="4">
        <f>(INDEX('[1]Январь 2022'!$F$6:$F$309,MATCH(B272,'[1]Январь 2022'!$C$6:$C$309,0))+INDEX('[1]Январь 2022'!$J$6:$J$309,MATCH(B272,'[1]Январь 2022'!$C$6:$C$309,0)))/0.93</f>
        <v>185.93548387096772</v>
      </c>
      <c r="H272" s="4">
        <f t="shared" si="9"/>
        <v>214.06451612903228</v>
      </c>
      <c r="I272" s="51">
        <v>0</v>
      </c>
      <c r="J272" s="12">
        <f t="shared" si="10"/>
        <v>214.06451612903228</v>
      </c>
    </row>
    <row r="273" spans="1:10" s="30" customFormat="1" ht="18.75" customHeight="1" x14ac:dyDescent="0.2">
      <c r="A273" s="7">
        <f t="shared" si="11"/>
        <v>252</v>
      </c>
      <c r="B273" s="45" t="s">
        <v>48</v>
      </c>
      <c r="C273" s="37">
        <v>0.4</v>
      </c>
      <c r="D273" s="8" t="s">
        <v>222</v>
      </c>
      <c r="E273" s="7">
        <v>320</v>
      </c>
      <c r="F273" s="2">
        <v>320</v>
      </c>
      <c r="G273" s="4">
        <f>(INDEX('[1]Январь 2022'!$F$6:$F$309,MATCH(B273,'[1]Январь 2022'!$C$6:$C$309,0))+INDEX('[1]Январь 2022'!$J$6:$J$309,MATCH(B273,'[1]Январь 2022'!$C$6:$C$309,0)))/0.93</f>
        <v>251.6559139784946</v>
      </c>
      <c r="H273" s="4">
        <f t="shared" si="9"/>
        <v>68.344086021505404</v>
      </c>
      <c r="I273" s="51">
        <v>53.19</v>
      </c>
      <c r="J273" s="12">
        <f t="shared" si="10"/>
        <v>15.154086021505407</v>
      </c>
    </row>
    <row r="274" spans="1:10" ht="18.75" customHeight="1" x14ac:dyDescent="0.2">
      <c r="A274" s="7">
        <f t="shared" si="11"/>
        <v>253</v>
      </c>
      <c r="B274" s="45" t="s">
        <v>47</v>
      </c>
      <c r="C274" s="37">
        <v>0.4</v>
      </c>
      <c r="D274" s="8" t="s">
        <v>223</v>
      </c>
      <c r="E274" s="7" t="s">
        <v>436</v>
      </c>
      <c r="F274" s="2">
        <v>1260</v>
      </c>
      <c r="G274" s="4">
        <f>(INDEX('[1]Январь 2022'!$F$6:$F$309,MATCH(B274,'[1]Январь 2022'!$C$6:$C$309,0))+INDEX('[1]Январь 2022'!$J$6:$J$309,MATCH(B274,'[1]Январь 2022'!$C$6:$C$309,0)))/0.93</f>
        <v>130.68817204301072</v>
      </c>
      <c r="H274" s="4">
        <f t="shared" si="9"/>
        <v>1129.3118279569892</v>
      </c>
      <c r="I274" s="51">
        <v>0</v>
      </c>
      <c r="J274" s="12">
        <f t="shared" si="10"/>
        <v>1129.3118279569892</v>
      </c>
    </row>
    <row r="275" spans="1:10" ht="18.75" customHeight="1" x14ac:dyDescent="0.2">
      <c r="A275" s="7">
        <f t="shared" si="11"/>
        <v>254</v>
      </c>
      <c r="B275" s="45" t="s">
        <v>49</v>
      </c>
      <c r="C275" s="37">
        <v>0.4</v>
      </c>
      <c r="D275" s="8" t="s">
        <v>224</v>
      </c>
      <c r="E275" s="7">
        <v>400</v>
      </c>
      <c r="F275" s="2">
        <v>400</v>
      </c>
      <c r="G275" s="4">
        <f>(INDEX('[1]Январь 2022'!$F$6:$F$309,MATCH(B275,'[1]Январь 2022'!$C$6:$C$309,0))+INDEX('[1]Январь 2022'!$J$6:$J$309,MATCH(B275,'[1]Январь 2022'!$C$6:$C$309,0)))/0.93</f>
        <v>112.89247311827955</v>
      </c>
      <c r="H275" s="4">
        <f t="shared" si="9"/>
        <v>287.10752688172045</v>
      </c>
      <c r="I275" s="51">
        <v>0</v>
      </c>
      <c r="J275" s="12">
        <f t="shared" si="10"/>
        <v>287.10752688172045</v>
      </c>
    </row>
    <row r="276" spans="1:10" ht="18.75" customHeight="1" x14ac:dyDescent="0.2">
      <c r="A276" s="7">
        <f t="shared" si="11"/>
        <v>255</v>
      </c>
      <c r="B276" s="45" t="s">
        <v>50</v>
      </c>
      <c r="C276" s="37">
        <v>0.4</v>
      </c>
      <c r="D276" s="8" t="s">
        <v>225</v>
      </c>
      <c r="E276" s="7">
        <v>400</v>
      </c>
      <c r="F276" s="2">
        <v>400</v>
      </c>
      <c r="G276" s="4">
        <f>(INDEX('[1]Январь 2022'!$F$6:$F$309,MATCH(B276,'[1]Январь 2022'!$C$6:$C$309,0))+INDEX('[1]Январь 2022'!$J$6:$J$309,MATCH(B276,'[1]Январь 2022'!$C$6:$C$309,0)))/0.93</f>
        <v>218.66666666666666</v>
      </c>
      <c r="H276" s="4">
        <f t="shared" ref="H276:H334" si="12">F276-G276</f>
        <v>181.33333333333334</v>
      </c>
      <c r="I276" s="51">
        <v>0</v>
      </c>
      <c r="J276" s="12">
        <f t="shared" ref="J276:J334" si="13">H276-I276</f>
        <v>181.33333333333334</v>
      </c>
    </row>
    <row r="277" spans="1:10" ht="18.75" customHeight="1" x14ac:dyDescent="0.2">
      <c r="A277" s="7">
        <f t="shared" si="11"/>
        <v>256</v>
      </c>
      <c r="B277" s="45" t="s">
        <v>51</v>
      </c>
      <c r="C277" s="37">
        <v>0.4</v>
      </c>
      <c r="D277" s="8" t="s">
        <v>226</v>
      </c>
      <c r="E277" s="7">
        <v>320</v>
      </c>
      <c r="F277" s="2">
        <v>320</v>
      </c>
      <c r="G277" s="4">
        <f>(INDEX('[1]Январь 2022'!$F$6:$F$309,MATCH(B277,'[1]Январь 2022'!$C$6:$C$309,0))+INDEX('[1]Январь 2022'!$J$6:$J$309,MATCH(B277,'[1]Январь 2022'!$C$6:$C$309,0)))/0.93</f>
        <v>196.82795698924733</v>
      </c>
      <c r="H277" s="4">
        <f t="shared" si="12"/>
        <v>123.17204301075267</v>
      </c>
      <c r="I277" s="51">
        <v>0</v>
      </c>
      <c r="J277" s="12">
        <f t="shared" si="13"/>
        <v>123.17204301075267</v>
      </c>
    </row>
    <row r="278" spans="1:10" ht="18.75" customHeight="1" x14ac:dyDescent="0.2">
      <c r="A278" s="7">
        <f t="shared" si="11"/>
        <v>257</v>
      </c>
      <c r="B278" s="45" t="s">
        <v>571</v>
      </c>
      <c r="C278" s="37">
        <v>0.4</v>
      </c>
      <c r="D278" s="6" t="s">
        <v>367</v>
      </c>
      <c r="E278" s="7" t="s">
        <v>436</v>
      </c>
      <c r="F278" s="2">
        <v>1260</v>
      </c>
      <c r="G278" s="4">
        <f>(INDEX('[1]Январь 2022'!$F$6:$F$309,MATCH(B278,'[1]Январь 2022'!$C$6:$C$309,0))+INDEX('[1]Январь 2022'!$J$6:$J$309,MATCH(B278,'[1]Январь 2022'!$C$6:$C$309,0)))/0.93</f>
        <v>127.95698924731182</v>
      </c>
      <c r="H278" s="4">
        <f t="shared" si="12"/>
        <v>1132.0430107526881</v>
      </c>
      <c r="I278" s="51">
        <v>0</v>
      </c>
      <c r="J278" s="12">
        <f t="shared" si="13"/>
        <v>1132.0430107526881</v>
      </c>
    </row>
    <row r="279" spans="1:10" ht="27" customHeight="1" x14ac:dyDescent="0.2">
      <c r="A279" s="7">
        <f t="shared" si="11"/>
        <v>258</v>
      </c>
      <c r="B279" s="45" t="s">
        <v>572</v>
      </c>
      <c r="C279" s="37">
        <v>0.4</v>
      </c>
      <c r="D279" s="11" t="s">
        <v>618</v>
      </c>
      <c r="E279" s="12" t="s">
        <v>437</v>
      </c>
      <c r="F279" s="2">
        <v>2000</v>
      </c>
      <c r="G279" s="4">
        <f>(INDEX('[1]Январь 2022'!$F$6:$F$309,MATCH(B279,'[1]Январь 2022'!$C$6:$C$309,0))+INDEX('[1]Январь 2022'!$J$6:$J$309,MATCH(B279,'[1]Январь 2022'!$C$6:$C$309,0)))/0.93</f>
        <v>347.2043010752688</v>
      </c>
      <c r="H279" s="4">
        <f t="shared" si="12"/>
        <v>1652.7956989247311</v>
      </c>
      <c r="I279" s="51">
        <v>0</v>
      </c>
      <c r="J279" s="12">
        <f t="shared" si="13"/>
        <v>1652.7956989247311</v>
      </c>
    </row>
    <row r="280" spans="1:10" ht="18.75" customHeight="1" x14ac:dyDescent="0.2">
      <c r="A280" s="7">
        <f t="shared" ref="A280:A334" si="14">A279+1</f>
        <v>259</v>
      </c>
      <c r="B280" s="45" t="s">
        <v>573</v>
      </c>
      <c r="C280" s="37">
        <v>0.4</v>
      </c>
      <c r="D280" s="8" t="s">
        <v>270</v>
      </c>
      <c r="E280" s="7" t="s">
        <v>437</v>
      </c>
      <c r="F280" s="2">
        <v>2000</v>
      </c>
      <c r="G280" s="4">
        <f>(INDEX('[1]Январь 2022'!$F$6:$F$309,MATCH(B280,'[1]Январь 2022'!$C$6:$C$309,0))+INDEX('[1]Январь 2022'!$J$6:$J$309,MATCH(B280,'[1]Январь 2022'!$C$6:$C$309,0)))/0.93</f>
        <v>322.11827956989242</v>
      </c>
      <c r="H280" s="4">
        <f t="shared" si="12"/>
        <v>1677.8817204301076</v>
      </c>
      <c r="I280" s="51">
        <v>0</v>
      </c>
      <c r="J280" s="12">
        <f t="shared" si="13"/>
        <v>1677.8817204301076</v>
      </c>
    </row>
    <row r="281" spans="1:10" ht="18.75" customHeight="1" x14ac:dyDescent="0.2">
      <c r="A281" s="7">
        <f t="shared" si="14"/>
        <v>260</v>
      </c>
      <c r="B281" s="45" t="s">
        <v>574</v>
      </c>
      <c r="C281" s="37">
        <v>0.4</v>
      </c>
      <c r="D281" s="8" t="s">
        <v>271</v>
      </c>
      <c r="E281" s="7" t="s">
        <v>437</v>
      </c>
      <c r="F281" s="2">
        <v>2000</v>
      </c>
      <c r="G281" s="4">
        <f>(INDEX('[1]Январь 2022'!$F$6:$F$309,MATCH(B281,'[1]Январь 2022'!$C$6:$C$309,0))+INDEX('[1]Январь 2022'!$J$6:$J$309,MATCH(B281,'[1]Январь 2022'!$C$6:$C$309,0)))/0.93</f>
        <v>278.78494623655911</v>
      </c>
      <c r="H281" s="4">
        <f t="shared" si="12"/>
        <v>1721.2150537634409</v>
      </c>
      <c r="I281" s="51">
        <v>0</v>
      </c>
      <c r="J281" s="12">
        <f t="shared" si="13"/>
        <v>1721.2150537634409</v>
      </c>
    </row>
    <row r="282" spans="1:10" ht="18.75" customHeight="1" x14ac:dyDescent="0.2">
      <c r="A282" s="7">
        <f t="shared" si="14"/>
        <v>261</v>
      </c>
      <c r="B282" s="45" t="s">
        <v>575</v>
      </c>
      <c r="C282" s="37">
        <v>0.4</v>
      </c>
      <c r="D282" s="8" t="s">
        <v>272</v>
      </c>
      <c r="E282" s="7" t="s">
        <v>436</v>
      </c>
      <c r="F282" s="2">
        <v>1260</v>
      </c>
      <c r="G282" s="4">
        <f>(INDEX('[1]Январь 2022'!$F$6:$F$309,MATCH(B282,'[1]Январь 2022'!$C$6:$C$309,0))+INDEX('[1]Январь 2022'!$J$6:$J$309,MATCH(B282,'[1]Январь 2022'!$C$6:$C$309,0)))/0.93</f>
        <v>346.49462365591398</v>
      </c>
      <c r="H282" s="4">
        <f t="shared" si="12"/>
        <v>913.50537634408602</v>
      </c>
      <c r="I282" s="49">
        <v>8.51</v>
      </c>
      <c r="J282" s="12">
        <f t="shared" si="13"/>
        <v>904.99537634408603</v>
      </c>
    </row>
    <row r="283" spans="1:10" ht="18.75" customHeight="1" x14ac:dyDescent="0.2">
      <c r="A283" s="7">
        <f t="shared" si="14"/>
        <v>262</v>
      </c>
      <c r="B283" s="45" t="s">
        <v>576</v>
      </c>
      <c r="C283" s="37">
        <v>0.4</v>
      </c>
      <c r="D283" s="8" t="s">
        <v>272</v>
      </c>
      <c r="E283" s="7" t="s">
        <v>436</v>
      </c>
      <c r="F283" s="2">
        <v>1260</v>
      </c>
      <c r="G283" s="4">
        <f>(INDEX('[1]Январь 2022'!$F$6:$F$309,MATCH(B283,'[1]Январь 2022'!$C$6:$C$309,0))+INDEX('[1]Январь 2022'!$J$6:$J$309,MATCH(B283,'[1]Январь 2022'!$C$6:$C$309,0)))/0.93</f>
        <v>100.16129032258063</v>
      </c>
      <c r="H283" s="4">
        <f t="shared" si="12"/>
        <v>1159.8387096774193</v>
      </c>
      <c r="I283" s="49">
        <v>164.89</v>
      </c>
      <c r="J283" s="12">
        <f t="shared" si="13"/>
        <v>994.94870967741929</v>
      </c>
    </row>
    <row r="284" spans="1:10" ht="18.75" customHeight="1" x14ac:dyDescent="0.2">
      <c r="A284" s="7">
        <f t="shared" si="14"/>
        <v>263</v>
      </c>
      <c r="B284" s="45" t="s">
        <v>577</v>
      </c>
      <c r="C284" s="37">
        <v>0.4</v>
      </c>
      <c r="D284" s="8" t="s">
        <v>273</v>
      </c>
      <c r="E284" s="7" t="s">
        <v>436</v>
      </c>
      <c r="F284" s="2">
        <v>1260</v>
      </c>
      <c r="G284" s="4">
        <f>(INDEX('[1]Январь 2022'!$F$6:$F$309,MATCH(B284,'[1]Январь 2022'!$C$6:$C$309,0))+INDEX('[1]Январь 2022'!$J$6:$J$309,MATCH(B284,'[1]Январь 2022'!$C$6:$C$309,0)))/0.93</f>
        <v>190.25806451612902</v>
      </c>
      <c r="H284" s="4">
        <f t="shared" si="12"/>
        <v>1069.741935483871</v>
      </c>
      <c r="I284" s="51">
        <v>0</v>
      </c>
      <c r="J284" s="12">
        <f t="shared" si="13"/>
        <v>1069.741935483871</v>
      </c>
    </row>
    <row r="285" spans="1:10" ht="18.75" customHeight="1" x14ac:dyDescent="0.2">
      <c r="A285" s="7">
        <f t="shared" si="14"/>
        <v>264</v>
      </c>
      <c r="B285" s="45" t="s">
        <v>578</v>
      </c>
      <c r="C285" s="37">
        <v>0.4</v>
      </c>
      <c r="D285" s="8" t="s">
        <v>274</v>
      </c>
      <c r="E285" s="7" t="s">
        <v>436</v>
      </c>
      <c r="F285" s="2">
        <v>1260</v>
      </c>
      <c r="G285" s="4">
        <f>(INDEX('[1]Январь 2022'!$F$6:$F$309,MATCH(B285,'[1]Январь 2022'!$C$6:$C$309,0))+INDEX('[1]Январь 2022'!$J$6:$J$309,MATCH(B285,'[1]Январь 2022'!$C$6:$C$309,0)))/0.93</f>
        <v>645.16129032258061</v>
      </c>
      <c r="H285" s="4">
        <f t="shared" si="12"/>
        <v>614.83870967741939</v>
      </c>
      <c r="I285" s="51">
        <v>0</v>
      </c>
      <c r="J285" s="12">
        <f t="shared" si="13"/>
        <v>614.83870967741939</v>
      </c>
    </row>
    <row r="286" spans="1:10" ht="18.75" customHeight="1" x14ac:dyDescent="0.2">
      <c r="A286" s="7">
        <f t="shared" si="14"/>
        <v>265</v>
      </c>
      <c r="B286" s="45" t="s">
        <v>579</v>
      </c>
      <c r="C286" s="37">
        <v>0.4</v>
      </c>
      <c r="D286" s="6" t="s">
        <v>368</v>
      </c>
      <c r="E286" s="7">
        <v>400</v>
      </c>
      <c r="F286" s="2">
        <v>400</v>
      </c>
      <c r="G286" s="4">
        <f>(INDEX('[1]Январь 2022'!$F$6:$F$309,MATCH(B286,'[1]Январь 2022'!$C$6:$C$309,0))+INDEX('[1]Январь 2022'!$J$6:$J$309,MATCH(B286,'[1]Январь 2022'!$C$6:$C$309,0)))/0.93</f>
        <v>188.58064516129031</v>
      </c>
      <c r="H286" s="4">
        <f t="shared" si="12"/>
        <v>211.41935483870969</v>
      </c>
      <c r="I286" s="51">
        <v>0</v>
      </c>
      <c r="J286" s="12">
        <f t="shared" si="13"/>
        <v>211.41935483870969</v>
      </c>
    </row>
    <row r="287" spans="1:10" ht="18.75" customHeight="1" x14ac:dyDescent="0.2">
      <c r="A287" s="7">
        <f t="shared" si="14"/>
        <v>266</v>
      </c>
      <c r="B287" s="45" t="s">
        <v>580</v>
      </c>
      <c r="C287" s="37">
        <v>0.4</v>
      </c>
      <c r="D287" s="6" t="s">
        <v>369</v>
      </c>
      <c r="E287" s="7">
        <v>400</v>
      </c>
      <c r="F287" s="2">
        <v>400</v>
      </c>
      <c r="G287" s="4">
        <f>(INDEX('[1]Январь 2022'!$F$6:$F$309,MATCH(B287,'[1]Январь 2022'!$C$6:$C$309,0))+INDEX('[1]Январь 2022'!$J$6:$J$309,MATCH(B287,'[1]Январь 2022'!$C$6:$C$309,0)))/0.93</f>
        <v>170.56989247311827</v>
      </c>
      <c r="H287" s="4">
        <f t="shared" si="12"/>
        <v>229.43010752688173</v>
      </c>
      <c r="I287" s="51">
        <v>0</v>
      </c>
      <c r="J287" s="12">
        <f t="shared" si="13"/>
        <v>229.43010752688173</v>
      </c>
    </row>
    <row r="288" spans="1:10" ht="18.75" customHeight="1" x14ac:dyDescent="0.2">
      <c r="A288" s="7">
        <f t="shared" si="14"/>
        <v>267</v>
      </c>
      <c r="B288" s="45" t="s">
        <v>581</v>
      </c>
      <c r="C288" s="37">
        <v>0.4</v>
      </c>
      <c r="D288" s="6" t="s">
        <v>192</v>
      </c>
      <c r="E288" s="7">
        <v>400</v>
      </c>
      <c r="F288" s="2">
        <v>400</v>
      </c>
      <c r="G288" s="4">
        <f>(INDEX('[1]Январь 2022'!$F$6:$F$309,MATCH(B288,'[1]Январь 2022'!$C$6:$C$309,0))+INDEX('[1]Январь 2022'!$J$6:$J$309,MATCH(B288,'[1]Январь 2022'!$C$6:$C$309,0)))/0.93</f>
        <v>290.92473118279571</v>
      </c>
      <c r="H288" s="4">
        <f t="shared" si="12"/>
        <v>109.07526881720429</v>
      </c>
      <c r="I288" s="51">
        <v>0</v>
      </c>
      <c r="J288" s="12">
        <f t="shared" si="13"/>
        <v>109.07526881720429</v>
      </c>
    </row>
    <row r="289" spans="1:10" ht="18.75" customHeight="1" x14ac:dyDescent="0.2">
      <c r="A289" s="7">
        <f t="shared" si="14"/>
        <v>268</v>
      </c>
      <c r="B289" s="45" t="s">
        <v>582</v>
      </c>
      <c r="C289" s="37">
        <v>0.4</v>
      </c>
      <c r="D289" s="6" t="s">
        <v>193</v>
      </c>
      <c r="E289" s="7">
        <v>400</v>
      </c>
      <c r="F289" s="2">
        <v>400</v>
      </c>
      <c r="G289" s="4">
        <f>(INDEX('[1]Январь 2022'!$F$6:$F$309,MATCH(B289,'[1]Январь 2022'!$C$6:$C$309,0))+INDEX('[1]Январь 2022'!$J$6:$J$309,MATCH(B289,'[1]Январь 2022'!$C$6:$C$309,0)))/0.93</f>
        <v>197.70967741935485</v>
      </c>
      <c r="H289" s="4">
        <f t="shared" si="12"/>
        <v>202.29032258064515</v>
      </c>
      <c r="I289" s="51">
        <v>0</v>
      </c>
      <c r="J289" s="12">
        <f t="shared" si="13"/>
        <v>202.29032258064515</v>
      </c>
    </row>
    <row r="290" spans="1:10" ht="18.75" customHeight="1" x14ac:dyDescent="0.2">
      <c r="A290" s="7">
        <f t="shared" si="14"/>
        <v>269</v>
      </c>
      <c r="B290" s="45" t="s">
        <v>583</v>
      </c>
      <c r="C290" s="37">
        <v>0.4</v>
      </c>
      <c r="D290" s="6" t="s">
        <v>194</v>
      </c>
      <c r="E290" s="7">
        <v>320</v>
      </c>
      <c r="F290" s="2">
        <v>320</v>
      </c>
      <c r="G290" s="4">
        <f>(INDEX('[1]Январь 2022'!$F$6:$F$309,MATCH(B290,'[1]Январь 2022'!$C$6:$C$309,0))+INDEX('[1]Январь 2022'!$J$6:$J$309,MATCH(B290,'[1]Январь 2022'!$C$6:$C$309,0)))/0.93</f>
        <v>167.07526881720429</v>
      </c>
      <c r="H290" s="4">
        <f t="shared" si="12"/>
        <v>152.92473118279571</v>
      </c>
      <c r="I290" s="51">
        <v>0</v>
      </c>
      <c r="J290" s="12">
        <f t="shared" si="13"/>
        <v>152.92473118279571</v>
      </c>
    </row>
    <row r="291" spans="1:10" ht="18.75" customHeight="1" x14ac:dyDescent="0.2">
      <c r="A291" s="7">
        <f t="shared" si="14"/>
        <v>270</v>
      </c>
      <c r="B291" s="45" t="s">
        <v>29</v>
      </c>
      <c r="C291" s="37">
        <v>0.4</v>
      </c>
      <c r="D291" s="6" t="s">
        <v>195</v>
      </c>
      <c r="E291" s="7">
        <v>400</v>
      </c>
      <c r="F291" s="2">
        <v>400</v>
      </c>
      <c r="G291" s="4">
        <f>(INDEX('[1]Январь 2022'!$F$6:$F$309,MATCH(B291,'[1]Январь 2022'!$C$6:$C$309,0))+INDEX('[1]Январь 2022'!$J$6:$J$309,MATCH(B291,'[1]Январь 2022'!$C$6:$C$309,0)))/0.93</f>
        <v>215.08602150537632</v>
      </c>
      <c r="H291" s="4">
        <f t="shared" si="12"/>
        <v>184.91397849462368</v>
      </c>
      <c r="I291" s="51">
        <v>0</v>
      </c>
      <c r="J291" s="12">
        <f t="shared" si="13"/>
        <v>184.91397849462368</v>
      </c>
    </row>
    <row r="292" spans="1:10" ht="18.75" customHeight="1" x14ac:dyDescent="0.2">
      <c r="A292" s="7">
        <f t="shared" si="14"/>
        <v>271</v>
      </c>
      <c r="B292" s="45" t="s">
        <v>584</v>
      </c>
      <c r="C292" s="37">
        <v>0.4</v>
      </c>
      <c r="D292" s="6" t="s">
        <v>195</v>
      </c>
      <c r="E292" s="7">
        <v>400</v>
      </c>
      <c r="F292" s="2">
        <v>400</v>
      </c>
      <c r="G292" s="4">
        <f>(INDEX('[1]Январь 2022'!$F$6:$F$309,MATCH(B292,'[1]Январь 2022'!$C$6:$C$309,0))+INDEX('[1]Январь 2022'!$J$6:$J$309,MATCH(B292,'[1]Январь 2022'!$C$6:$C$309,0)))/0.93</f>
        <v>222.96774193548387</v>
      </c>
      <c r="H292" s="4">
        <f t="shared" si="12"/>
        <v>177.03225806451613</v>
      </c>
      <c r="I292" s="51">
        <v>0</v>
      </c>
      <c r="J292" s="12">
        <f t="shared" si="13"/>
        <v>177.03225806451613</v>
      </c>
    </row>
    <row r="293" spans="1:10" ht="18.75" customHeight="1" x14ac:dyDescent="0.2">
      <c r="A293" s="7">
        <f t="shared" si="14"/>
        <v>272</v>
      </c>
      <c r="B293" s="45" t="s">
        <v>585</v>
      </c>
      <c r="C293" s="37">
        <v>0.4</v>
      </c>
      <c r="D293" s="6" t="s">
        <v>196</v>
      </c>
      <c r="E293" s="7">
        <v>400</v>
      </c>
      <c r="F293" s="2">
        <v>400</v>
      </c>
      <c r="G293" s="4">
        <f>(INDEX('[1]Январь 2022'!$F$6:$F$309,MATCH(B293,'[1]Январь 2022'!$C$6:$C$309,0))+INDEX('[1]Январь 2022'!$J$6:$J$309,MATCH(B293,'[1]Январь 2022'!$C$6:$C$309,0)))/0.93</f>
        <v>198.66666666666666</v>
      </c>
      <c r="H293" s="4">
        <f t="shared" si="12"/>
        <v>201.33333333333334</v>
      </c>
      <c r="I293" s="49">
        <v>26.594999999999999</v>
      </c>
      <c r="J293" s="12">
        <f t="shared" si="13"/>
        <v>174.73833333333334</v>
      </c>
    </row>
    <row r="294" spans="1:10" ht="18.75" customHeight="1" x14ac:dyDescent="0.2">
      <c r="A294" s="7">
        <f t="shared" si="14"/>
        <v>273</v>
      </c>
      <c r="B294" s="45" t="s">
        <v>586</v>
      </c>
      <c r="C294" s="37">
        <v>0.4</v>
      </c>
      <c r="D294" s="6" t="s">
        <v>370</v>
      </c>
      <c r="E294" s="7">
        <v>400</v>
      </c>
      <c r="F294" s="2">
        <v>400</v>
      </c>
      <c r="G294" s="4">
        <f>(INDEX('[1]Январь 2022'!$F$6:$F$309,MATCH(B294,'[1]Январь 2022'!$C$6:$C$309,0))+INDEX('[1]Январь 2022'!$J$6:$J$309,MATCH(B294,'[1]Январь 2022'!$C$6:$C$309,0)))/0.93</f>
        <v>152.29032258064515</v>
      </c>
      <c r="H294" s="4">
        <f t="shared" si="12"/>
        <v>247.70967741935485</v>
      </c>
      <c r="I294" s="51">
        <v>0</v>
      </c>
      <c r="J294" s="12">
        <f t="shared" si="13"/>
        <v>247.70967741935485</v>
      </c>
    </row>
    <row r="295" spans="1:10" ht="18.75" customHeight="1" x14ac:dyDescent="0.2">
      <c r="A295" s="7">
        <f t="shared" si="14"/>
        <v>274</v>
      </c>
      <c r="B295" s="45" t="s">
        <v>587</v>
      </c>
      <c r="C295" s="37">
        <v>0.4</v>
      </c>
      <c r="D295" s="6" t="s">
        <v>371</v>
      </c>
      <c r="E295" s="7">
        <v>400</v>
      </c>
      <c r="F295" s="2">
        <v>400</v>
      </c>
      <c r="G295" s="4">
        <f>(INDEX('[1]Январь 2022'!$F$6:$F$309,MATCH(B295,'[1]Январь 2022'!$C$6:$C$309,0))+INDEX('[1]Январь 2022'!$J$6:$J$309,MATCH(B295,'[1]Январь 2022'!$C$6:$C$309,0)))/0.93</f>
        <v>183.92473118279571</v>
      </c>
      <c r="H295" s="4">
        <f t="shared" si="12"/>
        <v>216.07526881720429</v>
      </c>
      <c r="I295" s="51">
        <v>0</v>
      </c>
      <c r="J295" s="12">
        <f t="shared" si="13"/>
        <v>216.07526881720429</v>
      </c>
    </row>
    <row r="296" spans="1:10" ht="18.75" customHeight="1" x14ac:dyDescent="0.2">
      <c r="A296" s="7">
        <f t="shared" si="14"/>
        <v>275</v>
      </c>
      <c r="B296" s="45" t="s">
        <v>588</v>
      </c>
      <c r="C296" s="37">
        <v>0.4</v>
      </c>
      <c r="D296" s="6" t="s">
        <v>372</v>
      </c>
      <c r="E296" s="7">
        <v>400</v>
      </c>
      <c r="F296" s="2">
        <v>400</v>
      </c>
      <c r="G296" s="4">
        <f>(INDEX('[1]Январь 2022'!$F$6:$F$309,MATCH(B296,'[1]Январь 2022'!$C$6:$C$309,0))+INDEX('[1]Январь 2022'!$J$6:$J$309,MATCH(B296,'[1]Январь 2022'!$C$6:$C$309,0)))/0.93</f>
        <v>112.54838709677419</v>
      </c>
      <c r="H296" s="4">
        <f t="shared" si="12"/>
        <v>287.45161290322579</v>
      </c>
      <c r="I296" s="51">
        <v>0</v>
      </c>
      <c r="J296" s="12">
        <f t="shared" si="13"/>
        <v>287.45161290322579</v>
      </c>
    </row>
    <row r="297" spans="1:10" ht="18.75" customHeight="1" x14ac:dyDescent="0.2">
      <c r="A297" s="7">
        <f t="shared" si="14"/>
        <v>276</v>
      </c>
      <c r="B297" s="45" t="s">
        <v>589</v>
      </c>
      <c r="C297" s="37">
        <v>0.4</v>
      </c>
      <c r="D297" s="6" t="s">
        <v>197</v>
      </c>
      <c r="E297" s="7">
        <v>400</v>
      </c>
      <c r="F297" s="2">
        <v>400</v>
      </c>
      <c r="G297" s="4">
        <f>(INDEX('[1]Январь 2022'!$F$6:$F$309,MATCH(B297,'[1]Январь 2022'!$C$6:$C$309,0))+INDEX('[1]Январь 2022'!$J$6:$J$309,MATCH(B297,'[1]Январь 2022'!$C$6:$C$309,0)))/0.93</f>
        <v>117.27956989247311</v>
      </c>
      <c r="H297" s="4">
        <f t="shared" si="12"/>
        <v>282.72043010752691</v>
      </c>
      <c r="I297" s="51">
        <v>0</v>
      </c>
      <c r="J297" s="12">
        <f t="shared" si="13"/>
        <v>282.72043010752691</v>
      </c>
    </row>
    <row r="298" spans="1:10" ht="18.75" customHeight="1" x14ac:dyDescent="0.2">
      <c r="A298" s="7">
        <f t="shared" si="14"/>
        <v>277</v>
      </c>
      <c r="B298" s="45" t="s">
        <v>590</v>
      </c>
      <c r="C298" s="37">
        <v>0.4</v>
      </c>
      <c r="D298" s="31" t="s">
        <v>297</v>
      </c>
      <c r="E298" s="7">
        <v>400</v>
      </c>
      <c r="F298" s="2">
        <v>400</v>
      </c>
      <c r="G298" s="4">
        <f>(INDEX('[1]Январь 2022'!$F$6:$F$309,MATCH(B298,'[1]Январь 2022'!$C$6:$C$309,0))+INDEX('[1]Январь 2022'!$J$6:$J$309,MATCH(B298,'[1]Январь 2022'!$C$6:$C$309,0)))/0.93</f>
        <v>219.24731182795699</v>
      </c>
      <c r="H298" s="4">
        <f t="shared" si="12"/>
        <v>180.75268817204301</v>
      </c>
      <c r="I298" s="51">
        <v>0</v>
      </c>
      <c r="J298" s="12">
        <f t="shared" si="13"/>
        <v>180.75268817204301</v>
      </c>
    </row>
    <row r="299" spans="1:10" ht="18.75" customHeight="1" x14ac:dyDescent="0.2">
      <c r="A299" s="7">
        <f t="shared" si="14"/>
        <v>278</v>
      </c>
      <c r="B299" s="45" t="s">
        <v>72</v>
      </c>
      <c r="C299" s="37">
        <v>0.4</v>
      </c>
      <c r="D299" s="31" t="s">
        <v>298</v>
      </c>
      <c r="E299" s="7">
        <v>320</v>
      </c>
      <c r="F299" s="2">
        <v>320</v>
      </c>
      <c r="G299" s="4">
        <f>(INDEX('[1]Январь 2022'!$F$6:$F$309,MATCH(B299,'[1]Январь 2022'!$C$6:$C$309,0))+INDEX('[1]Январь 2022'!$J$6:$J$309,MATCH(B299,'[1]Январь 2022'!$C$6:$C$309,0)))/0.93</f>
        <v>156.74193548387098</v>
      </c>
      <c r="H299" s="4">
        <f t="shared" si="12"/>
        <v>163.25806451612902</v>
      </c>
      <c r="I299" s="51">
        <v>0</v>
      </c>
      <c r="J299" s="12">
        <f t="shared" si="13"/>
        <v>163.25806451612902</v>
      </c>
    </row>
    <row r="300" spans="1:10" ht="18.75" customHeight="1" x14ac:dyDescent="0.2">
      <c r="A300" s="7">
        <f t="shared" si="14"/>
        <v>279</v>
      </c>
      <c r="B300" s="45" t="s">
        <v>73</v>
      </c>
      <c r="C300" s="37">
        <v>0.4</v>
      </c>
      <c r="D300" s="31" t="s">
        <v>299</v>
      </c>
      <c r="E300" s="7">
        <v>400</v>
      </c>
      <c r="F300" s="2">
        <v>400</v>
      </c>
      <c r="G300" s="4">
        <f>(INDEX('[1]Январь 2022'!$F$6:$F$309,MATCH(B300,'[1]Январь 2022'!$C$6:$C$309,0))+INDEX('[1]Январь 2022'!$J$6:$J$309,MATCH(B300,'[1]Январь 2022'!$C$6:$C$309,0)))/0.93</f>
        <v>215.02150537634407</v>
      </c>
      <c r="H300" s="4">
        <f t="shared" si="12"/>
        <v>184.97849462365593</v>
      </c>
      <c r="I300" s="51">
        <v>0</v>
      </c>
      <c r="J300" s="12">
        <f t="shared" si="13"/>
        <v>184.97849462365593</v>
      </c>
    </row>
    <row r="301" spans="1:10" ht="18.75" customHeight="1" x14ac:dyDescent="0.2">
      <c r="A301" s="7">
        <f t="shared" si="14"/>
        <v>280</v>
      </c>
      <c r="B301" s="45" t="s">
        <v>74</v>
      </c>
      <c r="C301" s="37">
        <v>0.4</v>
      </c>
      <c r="D301" s="31" t="s">
        <v>300</v>
      </c>
      <c r="E301" s="7">
        <v>400</v>
      </c>
      <c r="F301" s="2">
        <v>400</v>
      </c>
      <c r="G301" s="4">
        <f>(INDEX('[1]Январь 2022'!$F$6:$F$309,MATCH(B301,'[1]Январь 2022'!$C$6:$C$309,0))+INDEX('[1]Январь 2022'!$J$6:$J$309,MATCH(B301,'[1]Январь 2022'!$C$6:$C$309,0)))/0.93</f>
        <v>319.0322580645161</v>
      </c>
      <c r="H301" s="4">
        <f t="shared" si="12"/>
        <v>80.9677419354839</v>
      </c>
      <c r="I301" s="51">
        <v>0</v>
      </c>
      <c r="J301" s="12">
        <f t="shared" si="13"/>
        <v>80.9677419354839</v>
      </c>
    </row>
    <row r="302" spans="1:10" ht="18.75" customHeight="1" x14ac:dyDescent="0.2">
      <c r="A302" s="7">
        <f t="shared" si="14"/>
        <v>281</v>
      </c>
      <c r="B302" s="45" t="s">
        <v>75</v>
      </c>
      <c r="C302" s="37">
        <v>0.4</v>
      </c>
      <c r="D302" s="31" t="s">
        <v>301</v>
      </c>
      <c r="E302" s="7">
        <v>400</v>
      </c>
      <c r="F302" s="2">
        <v>400</v>
      </c>
      <c r="G302" s="4">
        <f>(INDEX('[1]Январь 2022'!$F$6:$F$309,MATCH(B302,'[1]Январь 2022'!$C$6:$C$309,0))+INDEX('[1]Январь 2022'!$J$6:$J$309,MATCH(B302,'[1]Январь 2022'!$C$6:$C$309,0)))/0.93</f>
        <v>236.50537634408599</v>
      </c>
      <c r="H302" s="4">
        <f t="shared" si="12"/>
        <v>163.49462365591401</v>
      </c>
      <c r="I302" s="51">
        <v>0</v>
      </c>
      <c r="J302" s="12">
        <f t="shared" si="13"/>
        <v>163.49462365591401</v>
      </c>
    </row>
    <row r="303" spans="1:10" ht="18.75" customHeight="1" x14ac:dyDescent="0.2">
      <c r="A303" s="7">
        <f t="shared" si="14"/>
        <v>282</v>
      </c>
      <c r="B303" s="45" t="s">
        <v>591</v>
      </c>
      <c r="C303" s="37">
        <v>0.4</v>
      </c>
      <c r="D303" s="6" t="s">
        <v>373</v>
      </c>
      <c r="E303" s="7">
        <v>320</v>
      </c>
      <c r="F303" s="2">
        <v>320</v>
      </c>
      <c r="G303" s="4">
        <f>(INDEX('[1]Январь 2022'!$F$6:$F$309,MATCH(B303,'[1]Январь 2022'!$C$6:$C$309,0))+INDEX('[1]Январь 2022'!$J$6:$J$309,MATCH(B303,'[1]Январь 2022'!$C$6:$C$309,0)))/0.93</f>
        <v>186.90322580645159</v>
      </c>
      <c r="H303" s="4">
        <f t="shared" si="12"/>
        <v>133.09677419354841</v>
      </c>
      <c r="I303" s="49">
        <v>15.96</v>
      </c>
      <c r="J303" s="12">
        <f t="shared" si="13"/>
        <v>117.1367741935484</v>
      </c>
    </row>
    <row r="304" spans="1:10" ht="18.75" customHeight="1" x14ac:dyDescent="0.2">
      <c r="A304" s="7">
        <f t="shared" si="14"/>
        <v>283</v>
      </c>
      <c r="B304" s="45" t="s">
        <v>76</v>
      </c>
      <c r="C304" s="37">
        <v>0.4</v>
      </c>
      <c r="D304" s="31" t="s">
        <v>302</v>
      </c>
      <c r="E304" s="7">
        <v>630</v>
      </c>
      <c r="F304" s="2">
        <v>630</v>
      </c>
      <c r="G304" s="4">
        <f>(INDEX('[1]Январь 2022'!$F$6:$F$309,MATCH(B304,'[1]Январь 2022'!$C$6:$C$309,0))+INDEX('[1]Январь 2022'!$J$6:$J$309,MATCH(B304,'[1]Январь 2022'!$C$6:$C$309,0)))/0.93</f>
        <v>160.79569892473117</v>
      </c>
      <c r="H304" s="4">
        <f t="shared" si="12"/>
        <v>469.20430107526886</v>
      </c>
      <c r="I304" s="49">
        <v>15.96</v>
      </c>
      <c r="J304" s="12">
        <f t="shared" si="13"/>
        <v>453.24430107526888</v>
      </c>
    </row>
    <row r="305" spans="1:10" ht="18.75" customHeight="1" x14ac:dyDescent="0.2">
      <c r="A305" s="7">
        <f t="shared" si="14"/>
        <v>284</v>
      </c>
      <c r="B305" s="45" t="s">
        <v>77</v>
      </c>
      <c r="C305" s="37">
        <v>0.4</v>
      </c>
      <c r="D305" s="31" t="s">
        <v>303</v>
      </c>
      <c r="E305" s="7">
        <v>400</v>
      </c>
      <c r="F305" s="2">
        <v>400</v>
      </c>
      <c r="G305" s="4">
        <f>(INDEX('[1]Январь 2022'!$F$6:$F$309,MATCH(B305,'[1]Январь 2022'!$C$6:$C$309,0))+INDEX('[1]Январь 2022'!$J$6:$J$309,MATCH(B305,'[1]Январь 2022'!$C$6:$C$309,0)))/0.93</f>
        <v>138.25806451612902</v>
      </c>
      <c r="H305" s="4">
        <f t="shared" si="12"/>
        <v>261.74193548387098</v>
      </c>
      <c r="I305" s="51">
        <v>0</v>
      </c>
      <c r="J305" s="12">
        <f t="shared" si="13"/>
        <v>261.74193548387098</v>
      </c>
    </row>
    <row r="306" spans="1:10" ht="18.75" customHeight="1" x14ac:dyDescent="0.2">
      <c r="A306" s="7">
        <f t="shared" si="14"/>
        <v>285</v>
      </c>
      <c r="B306" s="45" t="s">
        <v>592</v>
      </c>
      <c r="C306" s="37">
        <v>0.4</v>
      </c>
      <c r="D306" s="8" t="s">
        <v>275</v>
      </c>
      <c r="E306" s="7">
        <v>400</v>
      </c>
      <c r="F306" s="2">
        <v>400</v>
      </c>
      <c r="G306" s="4">
        <f>(INDEX('[1]Январь 2022'!$F$6:$F$309,MATCH(B306,'[1]Январь 2022'!$C$6:$C$309,0))+INDEX('[1]Январь 2022'!$J$6:$J$309,MATCH(B306,'[1]Январь 2022'!$C$6:$C$309,0)))/0.93</f>
        <v>133.69892473118279</v>
      </c>
      <c r="H306" s="4">
        <f t="shared" si="12"/>
        <v>266.30107526881721</v>
      </c>
      <c r="I306" s="51">
        <v>0</v>
      </c>
      <c r="J306" s="12">
        <f t="shared" si="13"/>
        <v>266.30107526881721</v>
      </c>
    </row>
    <row r="307" spans="1:10" ht="18.75" customHeight="1" x14ac:dyDescent="0.2">
      <c r="A307" s="7">
        <f t="shared" si="14"/>
        <v>286</v>
      </c>
      <c r="B307" s="45" t="s">
        <v>78</v>
      </c>
      <c r="C307" s="37">
        <v>0.4</v>
      </c>
      <c r="D307" s="31" t="s">
        <v>304</v>
      </c>
      <c r="E307" s="7">
        <v>400</v>
      </c>
      <c r="F307" s="2">
        <v>400</v>
      </c>
      <c r="G307" s="4">
        <f>(INDEX('[1]Январь 2022'!$F$6:$F$309,MATCH(B307,'[1]Январь 2022'!$C$6:$C$309,0))+INDEX('[1]Январь 2022'!$J$6:$J$309,MATCH(B307,'[1]Январь 2022'!$C$6:$C$309,0)))/0.93</f>
        <v>236.45161290322579</v>
      </c>
      <c r="H307" s="4">
        <f t="shared" si="12"/>
        <v>163.54838709677421</v>
      </c>
      <c r="I307" s="51">
        <v>0</v>
      </c>
      <c r="J307" s="12">
        <f t="shared" si="13"/>
        <v>163.54838709677421</v>
      </c>
    </row>
    <row r="308" spans="1:10" ht="18.75" customHeight="1" x14ac:dyDescent="0.2">
      <c r="A308" s="7">
        <f t="shared" si="14"/>
        <v>287</v>
      </c>
      <c r="B308" s="45" t="s">
        <v>593</v>
      </c>
      <c r="C308" s="37">
        <v>0.4</v>
      </c>
      <c r="D308" s="31" t="s">
        <v>305</v>
      </c>
      <c r="E308" s="7" t="s">
        <v>436</v>
      </c>
      <c r="F308" s="2">
        <v>1260</v>
      </c>
      <c r="G308" s="4">
        <f>(INDEX('[1]Январь 2022'!$F$6:$F$309,MATCH(B308,'[1]Январь 2022'!$C$6:$C$309,0))+INDEX('[1]Январь 2022'!$J$6:$J$309,MATCH(B308,'[1]Январь 2022'!$C$6:$C$309,0)))/0.93</f>
        <v>547.79569892473125</v>
      </c>
      <c r="H308" s="4">
        <f t="shared" si="12"/>
        <v>712.20430107526875</v>
      </c>
      <c r="I308" s="49">
        <v>30.585000000000001</v>
      </c>
      <c r="J308" s="12">
        <f t="shared" si="13"/>
        <v>681.61930107526871</v>
      </c>
    </row>
    <row r="309" spans="1:10" ht="18.75" customHeight="1" x14ac:dyDescent="0.2">
      <c r="A309" s="7">
        <f t="shared" si="14"/>
        <v>288</v>
      </c>
      <c r="B309" s="45" t="s">
        <v>79</v>
      </c>
      <c r="C309" s="37">
        <v>0.4</v>
      </c>
      <c r="D309" s="31" t="s">
        <v>306</v>
      </c>
      <c r="E309" s="7" t="s">
        <v>436</v>
      </c>
      <c r="F309" s="2">
        <v>1260</v>
      </c>
      <c r="G309" s="4">
        <f>(INDEX('[1]Январь 2022'!$F$6:$F$309,MATCH(B309,'[1]Январь 2022'!$C$6:$C$309,0))+INDEX('[1]Январь 2022'!$J$6:$J$309,MATCH(B309,'[1]Январь 2022'!$C$6:$C$309,0)))/0.93</f>
        <v>304.77419354838707</v>
      </c>
      <c r="H309" s="4">
        <f t="shared" si="12"/>
        <v>955.22580645161293</v>
      </c>
      <c r="I309" s="49">
        <v>15.96</v>
      </c>
      <c r="J309" s="12">
        <f t="shared" si="13"/>
        <v>939.26580645161289</v>
      </c>
    </row>
    <row r="310" spans="1:10" ht="18.75" customHeight="1" x14ac:dyDescent="0.2">
      <c r="A310" s="7">
        <f t="shared" si="14"/>
        <v>289</v>
      </c>
      <c r="B310" s="45" t="s">
        <v>80</v>
      </c>
      <c r="C310" s="37">
        <v>0.4</v>
      </c>
      <c r="D310" s="31" t="s">
        <v>307</v>
      </c>
      <c r="E310" s="7" t="s">
        <v>436</v>
      </c>
      <c r="F310" s="2">
        <v>1260</v>
      </c>
      <c r="G310" s="4">
        <f>(INDEX('[1]Январь 2022'!$F$6:$F$309,MATCH(B310,'[1]Январь 2022'!$C$6:$C$309,0))+INDEX('[1]Январь 2022'!$J$6:$J$309,MATCH(B310,'[1]Январь 2022'!$C$6:$C$309,0)))/0.93</f>
        <v>418.30107526881716</v>
      </c>
      <c r="H310" s="4">
        <f t="shared" si="12"/>
        <v>841.69892473118284</v>
      </c>
      <c r="I310" s="51">
        <v>0</v>
      </c>
      <c r="J310" s="12">
        <f t="shared" si="13"/>
        <v>841.69892473118284</v>
      </c>
    </row>
    <row r="311" spans="1:10" ht="18.75" customHeight="1" x14ac:dyDescent="0.2">
      <c r="A311" s="7">
        <f t="shared" si="14"/>
        <v>290</v>
      </c>
      <c r="B311" s="45" t="s">
        <v>81</v>
      </c>
      <c r="C311" s="37">
        <v>0.4</v>
      </c>
      <c r="D311" s="31" t="s">
        <v>308</v>
      </c>
      <c r="E311" s="7" t="s">
        <v>436</v>
      </c>
      <c r="F311" s="2">
        <v>1260</v>
      </c>
      <c r="G311" s="4">
        <f>(INDEX('[1]Январь 2022'!$F$6:$F$309,MATCH(B311,'[1]Январь 2022'!$C$6:$C$309,0))+INDEX('[1]Январь 2022'!$J$6:$J$309,MATCH(B311,'[1]Январь 2022'!$C$6:$C$309,0)))/0.93</f>
        <v>441.33333333333331</v>
      </c>
      <c r="H311" s="4">
        <f t="shared" si="12"/>
        <v>818.66666666666674</v>
      </c>
      <c r="I311" s="51">
        <v>0</v>
      </c>
      <c r="J311" s="12">
        <f t="shared" si="13"/>
        <v>818.66666666666674</v>
      </c>
    </row>
    <row r="312" spans="1:10" ht="18.75" customHeight="1" x14ac:dyDescent="0.2">
      <c r="A312" s="7">
        <f t="shared" si="14"/>
        <v>291</v>
      </c>
      <c r="B312" s="45" t="s">
        <v>594</v>
      </c>
      <c r="C312" s="37">
        <v>0.4</v>
      </c>
      <c r="D312" s="8" t="s">
        <v>255</v>
      </c>
      <c r="E312" s="7" t="s">
        <v>436</v>
      </c>
      <c r="F312" s="2">
        <v>1260</v>
      </c>
      <c r="G312" s="4">
        <f>(INDEX('[1]Январь 2022'!$F$6:$F$309,MATCH(B312,'[1]Январь 2022'!$C$6:$C$309,0))+INDEX('[1]Январь 2022'!$J$6:$J$309,MATCH(B312,'[1]Январь 2022'!$C$6:$C$309,0)))/0.93</f>
        <v>466.45161290322574</v>
      </c>
      <c r="H312" s="4">
        <f t="shared" si="12"/>
        <v>793.54838709677426</v>
      </c>
      <c r="I312" s="51">
        <v>0</v>
      </c>
      <c r="J312" s="12">
        <f t="shared" si="13"/>
        <v>793.54838709677426</v>
      </c>
    </row>
    <row r="313" spans="1:10" ht="18.75" customHeight="1" x14ac:dyDescent="0.2">
      <c r="A313" s="7">
        <f t="shared" si="14"/>
        <v>292</v>
      </c>
      <c r="B313" s="45" t="s">
        <v>595</v>
      </c>
      <c r="C313" s="37">
        <v>0.4</v>
      </c>
      <c r="D313" s="8" t="s">
        <v>256</v>
      </c>
      <c r="E313" s="7" t="s">
        <v>436</v>
      </c>
      <c r="F313" s="2">
        <v>1260</v>
      </c>
      <c r="G313" s="4">
        <f>(INDEX('[1]Январь 2022'!$F$6:$F$309,MATCH(B313,'[1]Январь 2022'!$C$6:$C$309,0))+INDEX('[1]Январь 2022'!$J$6:$J$309,MATCH(B313,'[1]Январь 2022'!$C$6:$C$309,0)))/0.93</f>
        <v>560.23655913978484</v>
      </c>
      <c r="H313" s="4">
        <f t="shared" si="12"/>
        <v>699.76344086021516</v>
      </c>
      <c r="I313" s="49">
        <v>265.95999999999998</v>
      </c>
      <c r="J313" s="12">
        <f t="shared" si="13"/>
        <v>433.80344086021518</v>
      </c>
    </row>
    <row r="314" spans="1:10" ht="18.75" customHeight="1" x14ac:dyDescent="0.2">
      <c r="A314" s="7">
        <f t="shared" si="14"/>
        <v>293</v>
      </c>
      <c r="B314" s="45" t="s">
        <v>596</v>
      </c>
      <c r="C314" s="37">
        <v>0.4</v>
      </c>
      <c r="D314" s="8" t="s">
        <v>374</v>
      </c>
      <c r="E314" s="7" t="s">
        <v>437</v>
      </c>
      <c r="F314" s="2">
        <v>2000</v>
      </c>
      <c r="G314" s="4">
        <f>(INDEX('[1]Январь 2022'!$F$6:$F$309,MATCH(B314,'[1]Январь 2022'!$C$6:$C$309,0))+INDEX('[1]Январь 2022'!$J$6:$J$309,MATCH(B314,'[1]Январь 2022'!$C$6:$C$309,0)))/0.93</f>
        <v>551.04301075268813</v>
      </c>
      <c r="H314" s="4">
        <f t="shared" si="12"/>
        <v>1448.9569892473119</v>
      </c>
      <c r="I314" s="49">
        <v>144.68</v>
      </c>
      <c r="J314" s="12">
        <f t="shared" si="13"/>
        <v>1304.2769892473118</v>
      </c>
    </row>
    <row r="315" spans="1:10" ht="18.75" customHeight="1" x14ac:dyDescent="0.2">
      <c r="A315" s="7">
        <f t="shared" si="14"/>
        <v>294</v>
      </c>
      <c r="B315" s="45" t="s">
        <v>597</v>
      </c>
      <c r="C315" s="37">
        <v>0.4</v>
      </c>
      <c r="D315" s="8" t="s">
        <v>257</v>
      </c>
      <c r="E315" s="7" t="s">
        <v>436</v>
      </c>
      <c r="F315" s="2">
        <v>1260</v>
      </c>
      <c r="G315" s="4">
        <f>(INDEX('[1]Январь 2022'!$F$6:$F$309,MATCH(B315,'[1]Январь 2022'!$C$6:$C$309,0))+INDEX('[1]Январь 2022'!$J$6:$J$309,MATCH(B315,'[1]Январь 2022'!$C$6:$C$309,0)))/0.93</f>
        <v>497.84946236559136</v>
      </c>
      <c r="H315" s="4">
        <f t="shared" si="12"/>
        <v>762.15053763440869</v>
      </c>
      <c r="I315" s="51">
        <v>0</v>
      </c>
      <c r="J315" s="12">
        <f t="shared" si="13"/>
        <v>762.15053763440869</v>
      </c>
    </row>
    <row r="316" spans="1:10" ht="18.75" customHeight="1" x14ac:dyDescent="0.2">
      <c r="A316" s="7">
        <f t="shared" si="14"/>
        <v>295</v>
      </c>
      <c r="B316" s="45" t="s">
        <v>598</v>
      </c>
      <c r="C316" s="37">
        <v>0.4</v>
      </c>
      <c r="D316" s="8" t="s">
        <v>258</v>
      </c>
      <c r="E316" s="7" t="s">
        <v>436</v>
      </c>
      <c r="F316" s="2">
        <v>1260</v>
      </c>
      <c r="G316" s="4">
        <f>(INDEX('[1]Январь 2022'!$F$6:$F$309,MATCH(B316,'[1]Январь 2022'!$C$6:$C$309,0))+INDEX('[1]Январь 2022'!$J$6:$J$309,MATCH(B316,'[1]Январь 2022'!$C$6:$C$309,0)))/0.93</f>
        <v>461.41935483870964</v>
      </c>
      <c r="H316" s="4">
        <f t="shared" si="12"/>
        <v>798.58064516129036</v>
      </c>
      <c r="I316" s="49">
        <v>51.81</v>
      </c>
      <c r="J316" s="12">
        <f t="shared" si="13"/>
        <v>746.7706451612903</v>
      </c>
    </row>
    <row r="317" spans="1:10" ht="18.75" customHeight="1" x14ac:dyDescent="0.2">
      <c r="A317" s="7">
        <f t="shared" si="14"/>
        <v>296</v>
      </c>
      <c r="B317" s="45" t="s">
        <v>599</v>
      </c>
      <c r="C317" s="37">
        <v>0.4</v>
      </c>
      <c r="D317" s="8" t="s">
        <v>259</v>
      </c>
      <c r="E317" s="7" t="s">
        <v>436</v>
      </c>
      <c r="F317" s="2">
        <v>1260</v>
      </c>
      <c r="G317" s="4">
        <f>(INDEX('[1]Январь 2022'!$F$6:$F$309,MATCH(B317,'[1]Январь 2022'!$C$6:$C$309,0))+INDEX('[1]Январь 2022'!$J$6:$J$309,MATCH(B317,'[1]Январь 2022'!$C$6:$C$309,0)))/0.93</f>
        <v>244.66666666666666</v>
      </c>
      <c r="H317" s="4">
        <f t="shared" si="12"/>
        <v>1015.3333333333334</v>
      </c>
      <c r="I317" s="49">
        <v>14.63</v>
      </c>
      <c r="J317" s="12">
        <f t="shared" si="13"/>
        <v>1000.7033333333334</v>
      </c>
    </row>
    <row r="318" spans="1:10" ht="18.75" customHeight="1" x14ac:dyDescent="0.2">
      <c r="A318" s="7">
        <f t="shared" si="14"/>
        <v>297</v>
      </c>
      <c r="B318" s="45" t="s">
        <v>600</v>
      </c>
      <c r="C318" s="37">
        <v>0.4</v>
      </c>
      <c r="D318" s="8" t="s">
        <v>260</v>
      </c>
      <c r="E318" s="7" t="s">
        <v>436</v>
      </c>
      <c r="F318" s="2">
        <v>1260</v>
      </c>
      <c r="G318" s="4">
        <f>(INDEX('[1]Январь 2022'!$F$6:$F$309,MATCH(B318,'[1]Январь 2022'!$C$6:$C$309,0))+INDEX('[1]Январь 2022'!$J$6:$J$309,MATCH(B318,'[1]Январь 2022'!$C$6:$C$309,0)))/0.93</f>
        <v>470.54838709677421</v>
      </c>
      <c r="H318" s="4">
        <f t="shared" si="12"/>
        <v>789.45161290322585</v>
      </c>
      <c r="I318" s="51">
        <v>0</v>
      </c>
      <c r="J318" s="12">
        <f t="shared" si="13"/>
        <v>789.45161290322585</v>
      </c>
    </row>
    <row r="319" spans="1:10" ht="18.75" customHeight="1" x14ac:dyDescent="0.2">
      <c r="A319" s="7">
        <f t="shared" si="14"/>
        <v>298</v>
      </c>
      <c r="B319" s="45" t="s">
        <v>623</v>
      </c>
      <c r="C319" s="37">
        <v>0.4</v>
      </c>
      <c r="D319" s="3" t="s">
        <v>197</v>
      </c>
      <c r="E319" s="2" t="s">
        <v>437</v>
      </c>
      <c r="F319" s="2">
        <v>2000</v>
      </c>
      <c r="G319" s="4">
        <f>(INDEX('[1]Январь 2022'!$F$6:$F$309,MATCH(B319,'[1]Январь 2022'!$C$6:$C$309,0))+INDEX('[1]Январь 2022'!$J$6:$J$309,MATCH(B319,'[1]Январь 2022'!$C$6:$C$309,0)))/0.93</f>
        <v>591.18279569892468</v>
      </c>
      <c r="H319" s="4">
        <f t="shared" si="12"/>
        <v>1408.8172043010754</v>
      </c>
      <c r="I319" s="51">
        <v>0</v>
      </c>
      <c r="J319" s="12">
        <f t="shared" si="13"/>
        <v>1408.8172043010754</v>
      </c>
    </row>
    <row r="320" spans="1:10" ht="18.75" customHeight="1" x14ac:dyDescent="0.2">
      <c r="A320" s="7">
        <f t="shared" si="14"/>
        <v>299</v>
      </c>
      <c r="B320" s="45" t="s">
        <v>624</v>
      </c>
      <c r="C320" s="37">
        <v>0.4</v>
      </c>
      <c r="D320" s="3" t="s">
        <v>604</v>
      </c>
      <c r="E320" s="2" t="s">
        <v>437</v>
      </c>
      <c r="F320" s="2">
        <v>2000</v>
      </c>
      <c r="G320" s="4">
        <f>(INDEX('[1]Январь 2022'!$F$6:$F$309,MATCH(B320,'[1]Январь 2022'!$C$6:$C$309,0))+INDEX('[1]Январь 2022'!$J$6:$J$309,MATCH(B320,'[1]Январь 2022'!$C$6:$C$309,0)))/0.93</f>
        <v>292.95698924731187</v>
      </c>
      <c r="H320" s="4">
        <f t="shared" si="12"/>
        <v>1707.0430107526881</v>
      </c>
      <c r="I320" s="51">
        <v>0</v>
      </c>
      <c r="J320" s="12">
        <f t="shared" si="13"/>
        <v>1707.0430107526881</v>
      </c>
    </row>
    <row r="321" spans="1:10" ht="18.75" customHeight="1" x14ac:dyDescent="0.2">
      <c r="A321" s="7">
        <f t="shared" si="14"/>
        <v>300</v>
      </c>
      <c r="B321" s="45" t="s">
        <v>625</v>
      </c>
      <c r="C321" s="37">
        <v>0.4</v>
      </c>
      <c r="D321" s="3" t="s">
        <v>198</v>
      </c>
      <c r="E321" s="2" t="s">
        <v>437</v>
      </c>
      <c r="F321" s="2">
        <v>2000</v>
      </c>
      <c r="G321" s="4">
        <f>(INDEX('[1]Январь 2022'!$F$6:$F$309,MATCH(B321,'[1]Январь 2022'!$C$6:$C$309,0))+INDEX('[1]Январь 2022'!$J$6:$J$309,MATCH(B321,'[1]Январь 2022'!$C$6:$C$309,0)))/0.93</f>
        <v>540.27956989247309</v>
      </c>
      <c r="H321" s="4">
        <f t="shared" si="12"/>
        <v>1459.7204301075269</v>
      </c>
      <c r="I321" s="49">
        <v>26.596</v>
      </c>
      <c r="J321" s="12">
        <f t="shared" si="13"/>
        <v>1433.1244301075269</v>
      </c>
    </row>
    <row r="322" spans="1:10" ht="18.75" customHeight="1" x14ac:dyDescent="0.2">
      <c r="A322" s="7">
        <f t="shared" si="14"/>
        <v>301</v>
      </c>
      <c r="B322" s="45" t="s">
        <v>626</v>
      </c>
      <c r="C322" s="37">
        <v>0.4</v>
      </c>
      <c r="D322" s="3" t="s">
        <v>199</v>
      </c>
      <c r="E322" s="2" t="s">
        <v>437</v>
      </c>
      <c r="F322" s="2">
        <v>2000</v>
      </c>
      <c r="G322" s="4">
        <f>(INDEX('[1]Январь 2022'!$F$6:$F$309,MATCH(B322,'[1]Январь 2022'!$C$6:$C$309,0))+INDEX('[1]Январь 2022'!$J$6:$J$309,MATCH(B322,'[1]Январь 2022'!$C$6:$C$309,0)))/0.93</f>
        <v>428.6236559139785</v>
      </c>
      <c r="H322" s="4">
        <f t="shared" si="12"/>
        <v>1571.3763440860216</v>
      </c>
      <c r="I322" s="51">
        <v>0</v>
      </c>
      <c r="J322" s="12">
        <f t="shared" si="13"/>
        <v>1571.3763440860216</v>
      </c>
    </row>
    <row r="323" spans="1:10" ht="18.75" customHeight="1" x14ac:dyDescent="0.2">
      <c r="A323" s="7">
        <f t="shared" si="14"/>
        <v>302</v>
      </c>
      <c r="B323" s="45" t="s">
        <v>627</v>
      </c>
      <c r="C323" s="37">
        <v>0.4</v>
      </c>
      <c r="D323" s="3" t="s">
        <v>200</v>
      </c>
      <c r="E323" s="2" t="s">
        <v>436</v>
      </c>
      <c r="F323" s="2">
        <v>1260</v>
      </c>
      <c r="G323" s="4">
        <f>(INDEX('[1]Январь 2022'!$F$6:$F$309,MATCH(B323,'[1]Январь 2022'!$C$6:$C$309,0))+INDEX('[1]Январь 2022'!$J$6:$J$309,MATCH(B323,'[1]Январь 2022'!$C$6:$C$309,0)))/0.93</f>
        <v>292.87096774193549</v>
      </c>
      <c r="H323" s="4">
        <f t="shared" si="12"/>
        <v>967.12903225806451</v>
      </c>
      <c r="I323" s="51">
        <v>0</v>
      </c>
      <c r="J323" s="12">
        <f t="shared" si="13"/>
        <v>967.12903225806451</v>
      </c>
    </row>
    <row r="324" spans="1:10" ht="18.75" customHeight="1" x14ac:dyDescent="0.2">
      <c r="A324" s="7">
        <f t="shared" si="14"/>
        <v>303</v>
      </c>
      <c r="B324" s="45" t="s">
        <v>628</v>
      </c>
      <c r="C324" s="37">
        <v>0.4</v>
      </c>
      <c r="D324" s="3" t="s">
        <v>441</v>
      </c>
      <c r="E324" s="2" t="s">
        <v>437</v>
      </c>
      <c r="F324" s="2">
        <v>2000</v>
      </c>
      <c r="G324" s="4">
        <f>(INDEX('[1]Январь 2022'!$F$6:$F$309,MATCH(B324,'[1]Январь 2022'!$C$6:$C$309,0))+INDEX('[1]Январь 2022'!$J$6:$J$309,MATCH(B324,'[1]Январь 2022'!$C$6:$C$309,0)))/0.93</f>
        <v>208.91397849462365</v>
      </c>
      <c r="H324" s="4">
        <f t="shared" si="12"/>
        <v>1791.0860215053763</v>
      </c>
      <c r="I324" s="51">
        <v>180.85</v>
      </c>
      <c r="J324" s="12">
        <f t="shared" si="13"/>
        <v>1610.2360215053764</v>
      </c>
    </row>
    <row r="325" spans="1:10" ht="18.75" customHeight="1" x14ac:dyDescent="0.2">
      <c r="A325" s="7">
        <f t="shared" si="14"/>
        <v>304</v>
      </c>
      <c r="B325" s="45" t="s">
        <v>629</v>
      </c>
      <c r="C325" s="37">
        <v>0.4</v>
      </c>
      <c r="D325" s="48" t="s">
        <v>158</v>
      </c>
      <c r="E325" s="2" t="s">
        <v>437</v>
      </c>
      <c r="F325" s="2">
        <v>2000</v>
      </c>
      <c r="G325" s="4">
        <f>(INDEX('[1]Январь 2022'!$F$6:$F$309,MATCH(B325,'[1]Январь 2022'!$C$6:$C$309,0))+INDEX('[1]Январь 2022'!$J$6:$J$309,MATCH(B325,'[1]Январь 2022'!$C$6:$C$309,0)))/0.93</f>
        <v>391.0322580645161</v>
      </c>
      <c r="H325" s="4">
        <f t="shared" si="12"/>
        <v>1608.9677419354839</v>
      </c>
      <c r="I325" s="51">
        <v>0</v>
      </c>
      <c r="J325" s="12">
        <f t="shared" si="13"/>
        <v>1608.9677419354839</v>
      </c>
    </row>
    <row r="326" spans="1:10" ht="18.75" customHeight="1" x14ac:dyDescent="0.2">
      <c r="A326" s="7">
        <f t="shared" si="14"/>
        <v>305</v>
      </c>
      <c r="B326" s="45" t="s">
        <v>630</v>
      </c>
      <c r="C326" s="37">
        <v>0.4</v>
      </c>
      <c r="D326" s="48" t="s">
        <v>159</v>
      </c>
      <c r="E326" s="2" t="s">
        <v>436</v>
      </c>
      <c r="F326" s="2">
        <v>1260</v>
      </c>
      <c r="G326" s="4">
        <f>(INDEX('[1]Январь 2022'!$F$6:$F$309,MATCH(B326,'[1]Январь 2022'!$C$6:$C$309,0))+INDEX('[1]Январь 2022'!$J$6:$J$309,MATCH(B326,'[1]Январь 2022'!$C$6:$C$309,0)))/0.93</f>
        <v>525.4731182795698</v>
      </c>
      <c r="H326" s="4">
        <f t="shared" si="12"/>
        <v>734.5268817204302</v>
      </c>
      <c r="I326" s="51">
        <v>5.31</v>
      </c>
      <c r="J326" s="12">
        <f t="shared" si="13"/>
        <v>729.21688172043025</v>
      </c>
    </row>
    <row r="327" spans="1:10" ht="18.75" customHeight="1" x14ac:dyDescent="0.2">
      <c r="A327" s="7">
        <f t="shared" si="14"/>
        <v>306</v>
      </c>
      <c r="B327" s="45" t="s">
        <v>631</v>
      </c>
      <c r="C327" s="37">
        <v>0.4</v>
      </c>
      <c r="D327" s="48" t="s">
        <v>160</v>
      </c>
      <c r="E327" s="2" t="s">
        <v>436</v>
      </c>
      <c r="F327" s="2">
        <v>1260</v>
      </c>
      <c r="G327" s="4">
        <f>(INDEX('[1]Январь 2022'!$F$6:$F$309,MATCH(B327,'[1]Январь 2022'!$C$6:$C$309,0))+INDEX('[1]Январь 2022'!$J$6:$J$309,MATCH(B327,'[1]Январь 2022'!$C$6:$C$309,0)))/0.93</f>
        <v>283.87096774193549</v>
      </c>
      <c r="H327" s="4">
        <f t="shared" si="12"/>
        <v>976.12903225806451</v>
      </c>
      <c r="I327" s="51">
        <v>159.57</v>
      </c>
      <c r="J327" s="12">
        <f t="shared" si="13"/>
        <v>816.55903225806446</v>
      </c>
    </row>
    <row r="328" spans="1:10" ht="18.75" customHeight="1" x14ac:dyDescent="0.2">
      <c r="A328" s="7">
        <f t="shared" si="14"/>
        <v>307</v>
      </c>
      <c r="B328" s="45" t="s">
        <v>601</v>
      </c>
      <c r="C328" s="37">
        <v>0.4</v>
      </c>
      <c r="D328" s="6" t="s">
        <v>375</v>
      </c>
      <c r="E328" s="7" t="s">
        <v>436</v>
      </c>
      <c r="F328" s="2">
        <v>1260</v>
      </c>
      <c r="G328" s="4">
        <f>(INDEX('[1]Январь 2022'!$F$6:$F$309,MATCH(B328,'[1]Январь 2022'!$C$6:$C$309,0))+INDEX('[1]Январь 2022'!$J$6:$J$309,MATCH(B328,'[1]Январь 2022'!$C$6:$C$309,0)))/0.93</f>
        <v>905.82795698924735</v>
      </c>
      <c r="H328" s="4">
        <f t="shared" si="12"/>
        <v>354.17204301075265</v>
      </c>
      <c r="I328" s="51">
        <v>0</v>
      </c>
      <c r="J328" s="12">
        <f t="shared" si="13"/>
        <v>354.17204301075265</v>
      </c>
    </row>
    <row r="329" spans="1:10" ht="18.75" customHeight="1" x14ac:dyDescent="0.2">
      <c r="A329" s="7">
        <f t="shared" si="14"/>
        <v>308</v>
      </c>
      <c r="B329" s="45" t="s">
        <v>109</v>
      </c>
      <c r="C329" s="37">
        <v>0.4</v>
      </c>
      <c r="D329" s="48" t="s">
        <v>376</v>
      </c>
      <c r="E329" s="2" t="s">
        <v>436</v>
      </c>
      <c r="F329" s="2">
        <v>1260</v>
      </c>
      <c r="G329" s="4">
        <f>(INDEX('[1]Январь 2022'!$F$6:$F$309,MATCH(B329,'[1]Январь 2022'!$C$6:$C$309,0))+INDEX('[1]Январь 2022'!$J$6:$J$309,MATCH(B329,'[1]Январь 2022'!$C$6:$C$309,0)))/0.93</f>
        <v>463.93548387096774</v>
      </c>
      <c r="H329" s="4">
        <f t="shared" si="12"/>
        <v>796.0645161290322</v>
      </c>
      <c r="I329" s="51">
        <v>0</v>
      </c>
      <c r="J329" s="12">
        <f t="shared" si="13"/>
        <v>796.0645161290322</v>
      </c>
    </row>
    <row r="330" spans="1:10" ht="18.75" customHeight="1" x14ac:dyDescent="0.2">
      <c r="A330" s="7">
        <f t="shared" si="14"/>
        <v>309</v>
      </c>
      <c r="B330" s="45" t="s">
        <v>632</v>
      </c>
      <c r="C330" s="37">
        <v>0.4</v>
      </c>
      <c r="D330" s="3" t="s">
        <v>377</v>
      </c>
      <c r="E330" s="2">
        <v>400</v>
      </c>
      <c r="F330" s="2">
        <v>400</v>
      </c>
      <c r="G330" s="4">
        <f>(INDEX('[1]Январь 2022'!$F$6:$F$309,MATCH(B330,'[1]Январь 2022'!$C$6:$C$309,0))+INDEX('[1]Январь 2022'!$J$6:$J$309,MATCH(B330,'[1]Январь 2022'!$C$6:$C$309,0)))/0.93</f>
        <v>227.79569892473117</v>
      </c>
      <c r="H330" s="4">
        <f t="shared" si="12"/>
        <v>172.20430107526883</v>
      </c>
      <c r="I330" s="51">
        <v>0</v>
      </c>
      <c r="J330" s="12">
        <f t="shared" si="13"/>
        <v>172.20430107526883</v>
      </c>
    </row>
    <row r="331" spans="1:10" ht="18.75" customHeight="1" x14ac:dyDescent="0.2">
      <c r="A331" s="7">
        <f t="shared" si="14"/>
        <v>310</v>
      </c>
      <c r="B331" s="45" t="s">
        <v>633</v>
      </c>
      <c r="C331" s="37">
        <v>0.4</v>
      </c>
      <c r="D331" s="48" t="s">
        <v>161</v>
      </c>
      <c r="E331" s="2" t="s">
        <v>437</v>
      </c>
      <c r="F331" s="2">
        <v>2000</v>
      </c>
      <c r="G331" s="4">
        <f>(INDEX('[1]Январь 2022'!$F$6:$F$309,MATCH(B331,'[1]Январь 2022'!$C$6:$C$309,0))+INDEX('[1]Январь 2022'!$J$6:$J$309,MATCH(B331,'[1]Январь 2022'!$C$6:$C$309,0)))/0.93</f>
        <v>325.2043010752688</v>
      </c>
      <c r="H331" s="4">
        <f t="shared" si="12"/>
        <v>1674.7956989247311</v>
      </c>
      <c r="I331" s="51">
        <v>0</v>
      </c>
      <c r="J331" s="12">
        <f t="shared" si="13"/>
        <v>1674.7956989247311</v>
      </c>
    </row>
    <row r="332" spans="1:10" ht="18.75" customHeight="1" x14ac:dyDescent="0.2">
      <c r="A332" s="7">
        <f t="shared" si="14"/>
        <v>311</v>
      </c>
      <c r="B332" s="45" t="s">
        <v>634</v>
      </c>
      <c r="C332" s="37">
        <v>0.4</v>
      </c>
      <c r="D332" s="3" t="s">
        <v>203</v>
      </c>
      <c r="E332" s="2" t="s">
        <v>436</v>
      </c>
      <c r="F332" s="2">
        <v>1260</v>
      </c>
      <c r="G332" s="4">
        <f>(INDEX('[1]Январь 2022'!$F$6:$F$309,MATCH(B332,'[1]Январь 2022'!$C$6:$C$309,0))+INDEX('[1]Январь 2022'!$J$6:$J$309,MATCH(B332,'[1]Январь 2022'!$C$6:$C$309,0)))/0.93</f>
        <v>488.72043010752685</v>
      </c>
      <c r="H332" s="4">
        <f t="shared" si="12"/>
        <v>771.27956989247309</v>
      </c>
      <c r="I332" s="51">
        <v>0</v>
      </c>
      <c r="J332" s="12">
        <f t="shared" si="13"/>
        <v>771.27956989247309</v>
      </c>
    </row>
    <row r="333" spans="1:10" ht="18.75" customHeight="1" x14ac:dyDescent="0.2">
      <c r="A333" s="7">
        <f t="shared" si="14"/>
        <v>312</v>
      </c>
      <c r="B333" s="45" t="s">
        <v>635</v>
      </c>
      <c r="C333" s="37">
        <v>0.4</v>
      </c>
      <c r="D333" s="3" t="s">
        <v>202</v>
      </c>
      <c r="E333" s="2" t="s">
        <v>437</v>
      </c>
      <c r="F333" s="2">
        <v>2000</v>
      </c>
      <c r="G333" s="4">
        <f>(INDEX('[1]Январь 2022'!$F$6:$F$309,MATCH(B333,'[1]Январь 2022'!$C$6:$C$309,0))+INDEX('[1]Январь 2022'!$J$6:$J$309,MATCH(B333,'[1]Январь 2022'!$C$6:$C$309,0)))/0.93</f>
        <v>340.26881720430106</v>
      </c>
      <c r="H333" s="4">
        <f t="shared" si="12"/>
        <v>1659.7311827956989</v>
      </c>
      <c r="I333" s="51">
        <v>0</v>
      </c>
      <c r="J333" s="12">
        <f t="shared" si="13"/>
        <v>1659.7311827956989</v>
      </c>
    </row>
    <row r="334" spans="1:10" ht="18.75" customHeight="1" x14ac:dyDescent="0.2">
      <c r="A334" s="7">
        <f t="shared" si="14"/>
        <v>313</v>
      </c>
      <c r="B334" s="45" t="s">
        <v>636</v>
      </c>
      <c r="C334" s="37">
        <v>0.4</v>
      </c>
      <c r="D334" s="3" t="s">
        <v>201</v>
      </c>
      <c r="E334" s="2" t="s">
        <v>436</v>
      </c>
      <c r="F334" s="2">
        <v>1260</v>
      </c>
      <c r="G334" s="4">
        <f>(INDEX('[1]Январь 2022'!$F$6:$F$309,MATCH(B334,'[1]Январь 2022'!$C$6:$C$309,0))+INDEX('[1]Январь 2022'!$J$6:$J$309,MATCH(B334,'[1]Январь 2022'!$C$6:$C$309,0)))/0.93</f>
        <v>111.06451612903224</v>
      </c>
      <c r="H334" s="4">
        <f t="shared" si="12"/>
        <v>1148.9354838709678</v>
      </c>
      <c r="I334" s="51">
        <v>0</v>
      </c>
      <c r="J334" s="12">
        <f t="shared" si="13"/>
        <v>1148.9354838709678</v>
      </c>
    </row>
    <row r="335" spans="1:10" x14ac:dyDescent="0.2">
      <c r="A335" s="32"/>
      <c r="B335" s="33"/>
      <c r="C335" s="33"/>
      <c r="D335" s="33"/>
      <c r="E335" s="33"/>
      <c r="F335" s="33"/>
      <c r="G335" s="34"/>
      <c r="H335" s="35"/>
      <c r="I335" s="36"/>
      <c r="J335" s="36"/>
    </row>
  </sheetData>
  <autoFilter ref="A21:K334"/>
  <mergeCells count="19">
    <mergeCell ref="A18:J18"/>
    <mergeCell ref="A9:J9"/>
    <mergeCell ref="B11:B12"/>
    <mergeCell ref="D11:E11"/>
    <mergeCell ref="G11:H11"/>
    <mergeCell ref="D12:E12"/>
    <mergeCell ref="G12:H12"/>
    <mergeCell ref="B13:E13"/>
    <mergeCell ref="G13:H13"/>
    <mergeCell ref="B14:E14"/>
    <mergeCell ref="G14:H14"/>
    <mergeCell ref="A16:J16"/>
    <mergeCell ref="B2:G2"/>
    <mergeCell ref="B3:G4"/>
    <mergeCell ref="B5:G5"/>
    <mergeCell ref="I5:J5"/>
    <mergeCell ref="B6:G6"/>
    <mergeCell ref="I6:J7"/>
    <mergeCell ref="B7:G7"/>
  </mergeCells>
  <conditionalFormatting sqref="G22:G334">
    <cfRule type="containsErrors" dxfId="0" priority="1">
      <formula>ISERROR(G22)</formula>
    </cfRule>
  </conditionalFormatting>
  <hyperlinks>
    <hyperlink ref="G12" r:id="rId1"/>
  </hyperlinks>
  <pageMargins left="0.7" right="0.7" top="0.75" bottom="0.75" header="0.3" footer="0.3"/>
  <pageSetup paperSize="9" orientation="portrait" horizontalDpi="300" verticalDpi="300" r:id="rId2"/>
  <ignoredErrors>
    <ignoredError sqref="G175" formula="1"/>
  </ignoredError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A E A A B Q S w M E F A A C A A g A O 4 g 2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O 4 g 2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u I N l D / T u 8 P l w E A A N E C A A A T A B w A R m 9 y b X V s Y X M v U 2 V j d G l v b j E u b S C i G A A o o B Q A A A A A A A A A A A A A A A A A A A A A A A A A A A C N k c t K A z E Y h f e F v k M Y N y 2 M Q 6 d 4 A a U L q Y o X F K E V F 5 0 i a f u L Q z O J J B m p l C 5 0 o U J f Q N y I b + C F Y r 3 V V / j n j c x Y R w d R M J v A f 5 J z v p M o a G p f c F I Z 7 + 5 8 N p P N q H 0 q o U U m r C L B J 7 y z S I k w 0 N k M M Q s v o u P o B E f R G b 7 i E J + M t t R p A n N 2 h G w 3 h G j n l n 0 G T l l w D V y r n F W e 8 7 Y V S O V t + P s A h w t r 3 i K o t h Y H X r F Q L E y 6 H l 5 + O N 3 j j e t 0 m O p Y e Z v w k D G b a B l C 3 h 7 n J j C 7 F e O i Y 6 S f J N 3 a q o a g l E D b 6 z 5 v l a z x 8 X q v t k g 1 r X + Z 4 R W O 8 C 7 q R + c 4 M N d f o z 4 O C D 7 g j e E Y 4 X M s G p d h n F O l D V N o S 4 p A a F g B 2 j J l c j 9 w b F L 7 P L D A W K V J G Z W q F O P X v / n x w v i / f M Q l k Y / E F B j i 2 3 d M V V K u 9 o Q M y o K F A a 8 e H U A c 9 l 9 c u 9 u 1 K i K U T X A 2 a Q C G S x s H o q G j e z b p W m N X N 5 m 3 q A b t B 5 D S p h O N h 0 E D Z E q Z + l O Z T R T K j 1 L j Y s H M V 7 m e m X L i H m n F / c U L r + P f N G V u c R C d u m n P X j 6 b 8 f l / H n L + H V B L A Q I t A B Q A A g A I A D u I N l A 6 1 4 1 8 p w A A A P g A A A A S A A A A A A A A A A A A A A A A A A A A A A B D b 2 5 m a W c v U G F j a 2 F n Z S 5 4 b W x Q S w E C L Q A U A A I A C A A 7 i D Z Q D 8 r p q 6 Q A A A D p A A A A E w A A A A A A A A A A A A A A A A D z A A A A W 0 N v b n R l b n R f V H l w Z X N d L n h t b F B L A Q I t A B Q A A g A I A D u I N l D / T u 8 P l w E A A N E C A A A T A A A A A A A A A A A A A A A A A O Q B A A B G b 3 J t d W x h c y 9 T Z W N 0 a W 9 u M S 5 t U E s F B g A A A A A D A A M A w g A A A M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c P A A A A A A A A J Q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z I l M j A l R D A l Q k E l R D A l Q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A 1 O j U y O j M 1 L j Y 5 M z c 5 M j h a I i A v P j x F b n R y e S B U e X B l P S J G a W x s Q 2 9 s d W 1 u V H l w Z X M i I F Z h b H V l P S J z Q m d j R k J R Q U R C U U E 9 I i A v P j x F b n R y e S B U e X B l P S J G a W x s Q 2 9 s d W 1 u T m F t Z X M i I F Z h b H V l P S J z W y Z x d W 9 0 O 1 N v d X J j Z S 5 O Y W 1 l J n F 1 b 3 Q 7 L C Z x d W 9 0 O 0 N v b H V t b j E m c X V v d D s s J n F 1 b 3 Q 7 Q 2 9 s d W 1 u N S Z x d W 9 0 O y w m c X V v d D t D b 2 x 1 b W 4 0 J n F 1 b 3 Q 7 L C Z x d W 9 0 O 0 N v b H V t b j c m c X V v d D s s J n F 1 b 3 Q 7 Q 2 9 s d W 1 u M j A m c X V v d D s s J n F 1 b 3 Q 7 Q 2 9 s d W 1 u M j E m c X V v d D s s J n F 1 b 3 Q 7 0 K H R g t C + 0 L v Q s d C 1 0 Y Y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i D Q u t C y L 9 C Y 0 L f Q v N C 1 0 L 3 Q t d C 9 0 L 3 R i 9 C 5 I N G C 0 L j Q v y 5 7 U 2 9 1 c m N l L k 5 h b W U s M H 0 m c X V v d D s s J n F 1 b 3 Q 7 U 2 V j d G l v b j E v M i D Q u t C y L 9 C Y 0 L f Q v N C 1 0 L 3 Q t d C 9 0 L 3 R i 9 C 5 I N G C 0 L j Q v y 5 7 Q 2 9 s d W 1 u M S w x f S Z x d W 9 0 O y w m c X V v d D t T Z W N 0 a W 9 u M S 8 y I N C 6 0 L I v 0 J j Q t 9 C 8 0 L X Q v d C 1 0 L 3 Q v d G L 0 L k g 0 Y L Q u N C / L n t D b 2 x 1 b W 4 1 L D J 9 J n F 1 b 3 Q 7 L C Z x d W 9 0 O 1 N l Y 3 R p b 2 4 x L z I g 0 L r Q s i / Q m N C 3 0 L z Q t d C 9 0 L X Q v d C 9 0 Y v Q u S D R g t C 4 0 L 8 u e 0 N v b H V t b j Q s M 3 0 m c X V v d D s s J n F 1 b 3 Q 7 U 2 V j d G l v b j E v M i D Q u t C y L 9 C Y 0 L f Q v N C 1 0 L 3 Q t d C 9 0 L 3 R i 9 C 5 I N G C 0 L j Q v y 5 7 Q 2 9 s d W 1 u N y w 0 f S Z x d W 9 0 O y w m c X V v d D t T Z W N 0 a W 9 u M S 8 y I N C 6 0 L I v 0 J j Q t 9 C 8 0 L X Q v d C 1 0 L 3 Q v d G L 0 L k g 0 Y L Q u N C / L n t D b 2 x 1 b W 4 y M C w 1 f S Z x d W 9 0 O y w m c X V v d D t T Z W N 0 a W 9 u M S 8 y I N C 6 0 L I v 0 J j Q t 9 C 8 0 L X Q v d C 1 0 L 3 Q v d G L 0 L k g 0 Y L Q u N C / L n t D b 2 x 1 b W 4 y M S w 2 f S Z x d W 9 0 O y w m c X V v d D t T Z W N 0 a W 9 u M S 8 y I N C 6 0 L I v 0 J j Q t 9 C 8 0 L X Q v d C 1 0 L 3 Q v d G L 0 L k g 0 Y L Q u N C / L n v Q o d G C 0 L 7 Q u 9 C x 0 L X R h j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M i D Q u t C y L 9 C Y 0 L f Q v N C 1 0 L 3 Q t d C 9 0 L 3 R i 9 C 5 I N G C 0 L j Q v y 5 7 U 2 9 1 c m N l L k 5 h b W U s M H 0 m c X V v d D s s J n F 1 b 3 Q 7 U 2 V j d G l v b j E v M i D Q u t C y L 9 C Y 0 L f Q v N C 1 0 L 3 Q t d C 9 0 L 3 R i 9 C 5 I N G C 0 L j Q v y 5 7 Q 2 9 s d W 1 u M S w x f S Z x d W 9 0 O y w m c X V v d D t T Z W N 0 a W 9 u M S 8 y I N C 6 0 L I v 0 J j Q t 9 C 8 0 L X Q v d C 1 0 L 3 Q v d G L 0 L k g 0 Y L Q u N C / L n t D b 2 x 1 b W 4 1 L D J 9 J n F 1 b 3 Q 7 L C Z x d W 9 0 O 1 N l Y 3 R p b 2 4 x L z I g 0 L r Q s i / Q m N C 3 0 L z Q t d C 9 0 L X Q v d C 9 0 Y v Q u S D R g t C 4 0 L 8 u e 0 N v b H V t b j Q s M 3 0 m c X V v d D s s J n F 1 b 3 Q 7 U 2 V j d G l v b j E v M i D Q u t C y L 9 C Y 0 L f Q v N C 1 0 L 3 Q t d C 9 0 L 3 R i 9 C 5 I N G C 0 L j Q v y 5 7 Q 2 9 s d W 1 u N y w 0 f S Z x d W 9 0 O y w m c X V v d D t T Z W N 0 a W 9 u M S 8 y I N C 6 0 L I v 0 J j Q t 9 C 8 0 L X Q v d C 1 0 L 3 Q v d G L 0 L k g 0 Y L Q u N C / L n t D b 2 x 1 b W 4 y M C w 1 f S Z x d W 9 0 O y w m c X V v d D t T Z W N 0 a W 9 u M S 8 y I N C 6 0 L I v 0 J j Q t 9 C 8 0 L X Q v d C 1 0 L 3 Q v d G L 0 L k g 0 Y L Q u N C / L n t D b 2 x 1 b W 4 y M S w 2 f S Z x d W 9 0 O y w m c X V v d D t T Z W N 0 a W 9 u M S 8 y I N C 6 0 L I v 0 J j Q t 9 C 8 0 L X Q v d C 1 0 L 3 Q v d G L 0 L k g 0 Y L Q u N C / L n v Q o d G C 0 L 7 Q u 9 C x 0 L X R h j E s N 3 0 m c X V v d D t d L C Z x d W 9 0 O 1 J l b G F 0 a W 9 u c 2 h p c E l u Z m 8 m c X V v d D s 6 W 1 1 9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z I l M j A l R D A l Q k E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U y M C V E M C V C Q S V E M C V C M i 8 y J T I w J U Q w J U J B J U Q w J U I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U y M C V E M C V C Q S V E M C V C M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J T I w J U Q w J U J B J U Q w J U I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l Z W K L O G B l R J r 8 i t Q e b r T l A A A A A A I A A A A A A A N m A A D A A A A A E A A A A C e 1 K w l h v i X L n J R o M 5 h a T 4 s A A A A A B I A A A K A A A A A Q A A A A q C / q K n G O P o g 5 1 Y m F D Q m x J l A A A A D Y U Y N R U F F F 6 Q 1 6 b c + w G 8 s M U 0 B d D E A a K q p V w 5 L o V E B P + 4 L h F W 9 v J z v E Z K U Q d Z e F f 0 p G t f 5 6 C q M G F 5 p I B F e h k 8 E 8 G h Z 7 U b 2 9 b t m 7 H b n N T d Y S m R Q A A A B d d D S i j Y s V 8 T 4 T P i O m Z i R S d o K b g A = = < / D a t a M a s h u p > 
</file>

<file path=customXml/itemProps1.xml><?xml version="1.0" encoding="utf-8"?>
<ds:datastoreItem xmlns:ds="http://schemas.openxmlformats.org/officeDocument/2006/customXml" ds:itemID="{542E7F3E-A3E6-40D8-9BD0-4FFB5D621E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квартал 2022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Белякова Оксана Геннадьевна</cp:lastModifiedBy>
  <cp:lastPrinted>2020-10-12T07:39:01Z</cp:lastPrinted>
  <dcterms:created xsi:type="dcterms:W3CDTF">2011-11-09T04:19:33Z</dcterms:created>
  <dcterms:modified xsi:type="dcterms:W3CDTF">2022-04-05T08:35:40Z</dcterms:modified>
</cp:coreProperties>
</file>